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ryan/Documents/BHG/Excelhacker Files/"/>
    </mc:Choice>
  </mc:AlternateContent>
  <bookViews>
    <workbookView xWindow="0" yWindow="460" windowWidth="51200" windowHeight="28340" tabRatio="500" xr2:uid="{00000000-000D-0000-FFFF-FFFF00000000}"/>
  </bookViews>
  <sheets>
    <sheet name="Employee Compensation Letter" sheetId="2" r:id="rId1"/>
    <sheet name="Employee Data Table" sheetId="1" r:id="rId2"/>
    <sheet name="Step-by-Step" sheetId="3" r:id="rId3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3" l="1"/>
  <c r="E5" i="3" l="1"/>
  <c r="G5" i="3"/>
  <c r="E6" i="3"/>
  <c r="G6" i="3"/>
  <c r="E7" i="3"/>
  <c r="G7" i="3"/>
  <c r="E8" i="3"/>
  <c r="G8" i="3"/>
  <c r="E9" i="3"/>
  <c r="G9" i="3"/>
  <c r="E10" i="3"/>
  <c r="G10" i="3"/>
  <c r="C15" i="3"/>
  <c r="C16" i="3"/>
  <c r="F28" i="2" l="1"/>
  <c r="I6" i="1"/>
  <c r="F25" i="2"/>
  <c r="F24" i="2"/>
  <c r="F26" i="2" s="1"/>
  <c r="K6" i="1"/>
  <c r="F22" i="2"/>
  <c r="F21" i="2"/>
  <c r="C16" i="2"/>
  <c r="C12" i="2"/>
  <c r="F6" i="1"/>
  <c r="C11" i="2"/>
  <c r="D6" i="1"/>
  <c r="C10" i="2"/>
  <c r="K7" i="1"/>
  <c r="K8" i="1"/>
  <c r="K9" i="1"/>
  <c r="L9" i="1" s="1"/>
  <c r="K10" i="1"/>
  <c r="L10" i="1" s="1"/>
  <c r="K11" i="1"/>
  <c r="L11" i="1" s="1"/>
  <c r="K12" i="1"/>
  <c r="K13" i="1"/>
  <c r="K14" i="1"/>
  <c r="K15" i="1"/>
  <c r="K16" i="1"/>
  <c r="K17" i="1"/>
  <c r="L17" i="1" s="1"/>
  <c r="K18" i="1"/>
  <c r="L18" i="1" s="1"/>
  <c r="K19" i="1"/>
  <c r="L19" i="1" s="1"/>
  <c r="K20" i="1"/>
  <c r="K21" i="1"/>
  <c r="K22" i="1"/>
  <c r="K23" i="1"/>
  <c r="K24" i="1"/>
  <c r="K25" i="1"/>
  <c r="L25" i="1" s="1"/>
  <c r="K26" i="1"/>
  <c r="L26" i="1" s="1"/>
  <c r="K27" i="1"/>
  <c r="L27" i="1" s="1"/>
  <c r="K28" i="1"/>
  <c r="K29" i="1"/>
  <c r="K30" i="1"/>
  <c r="K31" i="1"/>
  <c r="K32" i="1"/>
  <c r="K33" i="1"/>
  <c r="L33" i="1" s="1"/>
  <c r="K34" i="1"/>
  <c r="L34" i="1" s="1"/>
  <c r="K35" i="1"/>
  <c r="L35" i="1" s="1"/>
  <c r="K36" i="1"/>
  <c r="K37" i="1"/>
  <c r="K38" i="1"/>
  <c r="K39" i="1"/>
  <c r="K40" i="1"/>
  <c r="K41" i="1"/>
  <c r="L41" i="1" s="1"/>
  <c r="K42" i="1"/>
  <c r="L42" i="1" s="1"/>
  <c r="K43" i="1"/>
  <c r="L43" i="1" s="1"/>
  <c r="K44" i="1"/>
  <c r="K45" i="1"/>
  <c r="K46" i="1"/>
  <c r="K47" i="1"/>
  <c r="K48" i="1"/>
  <c r="K49" i="1"/>
  <c r="L49" i="1" s="1"/>
  <c r="K50" i="1"/>
  <c r="L50" i="1" s="1"/>
  <c r="K51" i="1"/>
  <c r="L51" i="1" s="1"/>
  <c r="K52" i="1"/>
  <c r="K53" i="1"/>
  <c r="K54" i="1"/>
  <c r="K55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L55" i="1"/>
  <c r="L54" i="1"/>
  <c r="L53" i="1"/>
  <c r="L52" i="1"/>
  <c r="L48" i="1"/>
  <c r="L47" i="1"/>
  <c r="L46" i="1"/>
  <c r="L45" i="1"/>
  <c r="L44" i="1"/>
  <c r="L40" i="1"/>
  <c r="L39" i="1"/>
  <c r="L38" i="1"/>
  <c r="L37" i="1"/>
  <c r="L36" i="1"/>
  <c r="L32" i="1"/>
  <c r="L31" i="1"/>
  <c r="L30" i="1"/>
  <c r="L29" i="1"/>
  <c r="L28" i="1"/>
  <c r="L24" i="1"/>
  <c r="L23" i="1"/>
  <c r="L22" i="1"/>
  <c r="L21" i="1"/>
  <c r="L20" i="1"/>
  <c r="L16" i="1"/>
  <c r="L15" i="1"/>
  <c r="L14" i="1"/>
  <c r="L13" i="1"/>
  <c r="L12" i="1"/>
  <c r="L8" i="1"/>
  <c r="L7" i="1"/>
  <c r="L6" i="1"/>
  <c r="F29" i="2" s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Doherty</author>
  </authors>
  <commentList>
    <comment ref="A4" authorId="0" shapeId="0" xr:uid="{00000000-0006-0000-0100-000001000000}">
      <text>
        <r>
          <rPr>
            <b/>
            <sz val="10"/>
            <color rgb="FF000000"/>
            <rFont val="Calibri"/>
          </rPr>
          <t>Ryan Doherty:</t>
        </r>
        <r>
          <rPr>
            <sz val="10"/>
            <color rgb="FF000000"/>
            <rFont val="Calibri"/>
          </rPr>
          <t xml:space="preserve">
</t>
        </r>
        <r>
          <rPr>
            <sz val="10"/>
            <color rgb="FF000000"/>
            <rFont val="Calibri"/>
          </rPr>
          <t>I added the gray italicized numbers across row 4 to help you visualize the "col_index_num" part of the VLOOKUP formula. When you enter a number as the "col_index_num," you are telling Excel which column to search for the "lookup value." For example, if you wanted the "lookup value" to return that person's email address, you would enter 6.</t>
        </r>
      </text>
    </comment>
  </commentList>
</comments>
</file>

<file path=xl/sharedStrings.xml><?xml version="1.0" encoding="utf-8"?>
<sst xmlns="http://schemas.openxmlformats.org/spreadsheetml/2006/main" count="209" uniqueCount="179">
  <si>
    <t>How to Use VLOOKUP in Excel</t>
  </si>
  <si>
    <t>Employee ID</t>
  </si>
  <si>
    <t>First Name</t>
  </si>
  <si>
    <t>Last Name</t>
  </si>
  <si>
    <t>Phone</t>
  </si>
  <si>
    <t>Email</t>
  </si>
  <si>
    <t>Current Salary</t>
  </si>
  <si>
    <t>Raise (%)</t>
  </si>
  <si>
    <t>Raise ($)</t>
  </si>
  <si>
    <t>Bonus (%)</t>
  </si>
  <si>
    <t>Bonus ($)</t>
  </si>
  <si>
    <t>New Salary</t>
  </si>
  <si>
    <t>Anne</t>
  </si>
  <si>
    <t>Curry</t>
  </si>
  <si>
    <t>Steve</t>
  </si>
  <si>
    <t>Kennedy</t>
  </si>
  <si>
    <t>Mercedes</t>
  </si>
  <si>
    <t>Watts</t>
  </si>
  <si>
    <t>Steven</t>
  </si>
  <si>
    <t>Ray</t>
  </si>
  <si>
    <t>Colleen</t>
  </si>
  <si>
    <t>Armstrong</t>
  </si>
  <si>
    <t>Wendell</t>
  </si>
  <si>
    <t>Diaz</t>
  </si>
  <si>
    <t>Damon</t>
  </si>
  <si>
    <t>Buchanan</t>
  </si>
  <si>
    <t>Luis</t>
  </si>
  <si>
    <t>Harrison</t>
  </si>
  <si>
    <t>Miriam</t>
  </si>
  <si>
    <t>Stanley</t>
  </si>
  <si>
    <t>Colin</t>
  </si>
  <si>
    <t>Barton</t>
  </si>
  <si>
    <t>Rickey</t>
  </si>
  <si>
    <t>Meyer</t>
  </si>
  <si>
    <t>Rogelio</t>
  </si>
  <si>
    <t>Hines</t>
  </si>
  <si>
    <t>Shelia</t>
  </si>
  <si>
    <t>Conner</t>
  </si>
  <si>
    <t>Andres</t>
  </si>
  <si>
    <t>Watson</t>
  </si>
  <si>
    <t>Leah</t>
  </si>
  <si>
    <t>Ferguson</t>
  </si>
  <si>
    <t>Hannah</t>
  </si>
  <si>
    <t>Ryan</t>
  </si>
  <si>
    <t>Josephine</t>
  </si>
  <si>
    <t>Soto</t>
  </si>
  <si>
    <t>Stella</t>
  </si>
  <si>
    <t>King</t>
  </si>
  <si>
    <t>Wade</t>
  </si>
  <si>
    <t>Blair</t>
  </si>
  <si>
    <t>Paul</t>
  </si>
  <si>
    <t>Hale</t>
  </si>
  <si>
    <t>Brandy</t>
  </si>
  <si>
    <t>Santiago</t>
  </si>
  <si>
    <t>Perry</t>
  </si>
  <si>
    <t>Davis</t>
  </si>
  <si>
    <t>Carla</t>
  </si>
  <si>
    <t>Tran</t>
  </si>
  <si>
    <t>Gilberto</t>
  </si>
  <si>
    <t>Patton</t>
  </si>
  <si>
    <t>Blake</t>
  </si>
  <si>
    <t>Tate</t>
  </si>
  <si>
    <t>Gary</t>
  </si>
  <si>
    <t>Mccormick</t>
  </si>
  <si>
    <t>Eileen</t>
  </si>
  <si>
    <t>Byrd</t>
  </si>
  <si>
    <t>Percy</t>
  </si>
  <si>
    <t>Hayes</t>
  </si>
  <si>
    <t>Yvonne</t>
  </si>
  <si>
    <t>Terry</t>
  </si>
  <si>
    <t>Erma</t>
  </si>
  <si>
    <t>Hogan</t>
  </si>
  <si>
    <t>Otis</t>
  </si>
  <si>
    <t>Love</t>
  </si>
  <si>
    <t>Jackie</t>
  </si>
  <si>
    <t>Moss</t>
  </si>
  <si>
    <t>Kent</t>
  </si>
  <si>
    <t>Rios</t>
  </si>
  <si>
    <t>Tonya</t>
  </si>
  <si>
    <t>Flores</t>
  </si>
  <si>
    <t>Herbert</t>
  </si>
  <si>
    <t>Elliott</t>
  </si>
  <si>
    <t>Monique</t>
  </si>
  <si>
    <t>Phelps</t>
  </si>
  <si>
    <t>Opal</t>
  </si>
  <si>
    <t>Cross</t>
  </si>
  <si>
    <t>Shawn</t>
  </si>
  <si>
    <t>Waters</t>
  </si>
  <si>
    <t>Kate</t>
  </si>
  <si>
    <t>Sparks</t>
  </si>
  <si>
    <t>Krista</t>
  </si>
  <si>
    <t>Ramos</t>
  </si>
  <si>
    <t>Bradford</t>
  </si>
  <si>
    <t>Jenkins</t>
  </si>
  <si>
    <t>Nora</t>
  </si>
  <si>
    <t>Lee</t>
  </si>
  <si>
    <t>Ken</t>
  </si>
  <si>
    <t>Boone</t>
  </si>
  <si>
    <t>Sue</t>
  </si>
  <si>
    <t>Montgomery</t>
  </si>
  <si>
    <t>Winifred</t>
  </si>
  <si>
    <t>Martinez</t>
  </si>
  <si>
    <t>Homer</t>
  </si>
  <si>
    <t>Willis</t>
  </si>
  <si>
    <t>Gene</t>
  </si>
  <si>
    <t>Reid</t>
  </si>
  <si>
    <t>Ollie</t>
  </si>
  <si>
    <t>Harvey</t>
  </si>
  <si>
    <t>Jennie</t>
  </si>
  <si>
    <t>Barnett</t>
  </si>
  <si>
    <t>Celia</t>
  </si>
  <si>
    <t>Williams</t>
  </si>
  <si>
    <t>Full Name</t>
  </si>
  <si>
    <t>(555) 555-0000</t>
  </si>
  <si>
    <t>(555) 555-0001</t>
  </si>
  <si>
    <t>(555) 555-0002</t>
  </si>
  <si>
    <t>(555) 555-0003</t>
  </si>
  <si>
    <t>(555) 555-0004</t>
  </si>
  <si>
    <t>(555) 555-0005</t>
  </si>
  <si>
    <t>(555) 555-0006</t>
  </si>
  <si>
    <t>(555) 555-0007</t>
  </si>
  <si>
    <t>(555) 555-0008</t>
  </si>
  <si>
    <t>(555) 555-0009</t>
  </si>
  <si>
    <t>(555) 555-0010</t>
  </si>
  <si>
    <t>(555) 555-0011</t>
  </si>
  <si>
    <t>(555) 555-0012</t>
  </si>
  <si>
    <t>(555) 555-0013</t>
  </si>
  <si>
    <t>(555) 555-0014</t>
  </si>
  <si>
    <t>(555) 555-0015</t>
  </si>
  <si>
    <t>(555) 555-0016</t>
  </si>
  <si>
    <t>(555) 555-0017</t>
  </si>
  <si>
    <t>(555) 555-0018</t>
  </si>
  <si>
    <t>(555) 555-0019</t>
  </si>
  <si>
    <t>(555) 555-0020</t>
  </si>
  <si>
    <t>(555) 555-0021</t>
  </si>
  <si>
    <t>(555) 555-0022</t>
  </si>
  <si>
    <t>(555) 555-0023</t>
  </si>
  <si>
    <t>(555) 555-0024</t>
  </si>
  <si>
    <t>(555) 555-0025</t>
  </si>
  <si>
    <t>(555) 555-0026</t>
  </si>
  <si>
    <t>(555) 555-0027</t>
  </si>
  <si>
    <t>(555) 555-0028</t>
  </si>
  <si>
    <t>(555) 555-0029</t>
  </si>
  <si>
    <t>(555) 555-0030</t>
  </si>
  <si>
    <t>(555) 555-0031</t>
  </si>
  <si>
    <t>(555) 555-0032</t>
  </si>
  <si>
    <t>(555) 555-0033</t>
  </si>
  <si>
    <t>(555) 555-0034</t>
  </si>
  <si>
    <t>(555) 555-0035</t>
  </si>
  <si>
    <t>(555) 555-0036</t>
  </si>
  <si>
    <t>(555) 555-0037</t>
  </si>
  <si>
    <t>(555) 555-0038</t>
  </si>
  <si>
    <t>(555) 555-0039</t>
  </si>
  <si>
    <t>(555) 555-0040</t>
  </si>
  <si>
    <t>(555) 555-0041</t>
  </si>
  <si>
    <t>(555) 555-0042</t>
  </si>
  <si>
    <t>(555) 555-0043</t>
  </si>
  <si>
    <t>(555) 555-0044</t>
  </si>
  <si>
    <t>(555) 555-0045</t>
  </si>
  <si>
    <t>(555) 555-0046</t>
  </si>
  <si>
    <t>(555) 555-0047</t>
  </si>
  <si>
    <t>(555) 555-0048</t>
  </si>
  <si>
    <t>(555) 555-0049</t>
  </si>
  <si>
    <t>© Big Hungry Geek</t>
  </si>
  <si>
    <t>Fake Company, LLC</t>
  </si>
  <si>
    <t>Employee ID:</t>
  </si>
  <si>
    <t>Re: Annual Salary, Bonus, and Raise Information</t>
  </si>
  <si>
    <t>We are pleased to provide you with the following information regarding your compensation package effective</t>
  </si>
  <si>
    <t>immediately. Please contact your HR representative if you have any questions or concerns.</t>
  </si>
  <si>
    <t>Annual Raise %</t>
  </si>
  <si>
    <t>Annual Bonus %</t>
  </si>
  <si>
    <t>Annual Raise</t>
  </si>
  <si>
    <t>Annual Bonus</t>
  </si>
  <si>
    <t>Total Current Compensation</t>
  </si>
  <si>
    <t>Email Address:</t>
  </si>
  <si>
    <t>Phone Number:</t>
  </si>
  <si>
    <t>Full Name:</t>
  </si>
  <si>
    <t>Lookup value: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</si>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</sst>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0"/>
      <color rgb="FF000000"/>
      <name val="Calibri"/>
    </font>
    <font>
      <sz val="10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6" fillId="0" borderId="1" applyNumberFormat="0" applyFill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9" fontId="0" fillId="0" borderId="0" xfId="3" applyFont="1"/>
    <xf numFmtId="44" fontId="0" fillId="0" borderId="0" xfId="2" applyFont="1"/>
    <xf numFmtId="0" fontId="0" fillId="0" borderId="0" xfId="0" applyAlignment="1">
      <alignment horizontal="centerContinuous"/>
    </xf>
    <xf numFmtId="0" fontId="2" fillId="0" borderId="0" xfId="4" applyAlignment="1">
      <alignment horizontal="centerContinuous"/>
    </xf>
    <xf numFmtId="0" fontId="3" fillId="0" borderId="0" xfId="5" applyAlignment="1">
      <alignment horizontal="centerContinuous"/>
    </xf>
    <xf numFmtId="0" fontId="3" fillId="4" borderId="0" xfId="5" applyFill="1"/>
    <xf numFmtId="0" fontId="5" fillId="0" borderId="0" xfId="7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2" fillId="5" borderId="0" xfId="4" applyFill="1" applyBorder="1"/>
    <xf numFmtId="0" fontId="0" fillId="5" borderId="0" xfId="0" applyFill="1" applyBorder="1"/>
    <xf numFmtId="0" fontId="0" fillId="5" borderId="6" xfId="0" applyFill="1" applyBorder="1"/>
    <xf numFmtId="0" fontId="4" fillId="2" borderId="0" xfId="6" applyBorder="1" applyAlignment="1" applyProtection="1">
      <alignment horizontal="center"/>
      <protection locked="0"/>
    </xf>
    <xf numFmtId="42" fontId="0" fillId="5" borderId="0" xfId="0" applyNumberFormat="1" applyFill="1" applyBorder="1"/>
    <xf numFmtId="0" fontId="6" fillId="5" borderId="1" xfId="9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6" fillId="0" borderId="0" xfId="0" applyFont="1"/>
    <xf numFmtId="0" fontId="0" fillId="0" borderId="10" xfId="0" applyBorder="1"/>
    <xf numFmtId="0" fontId="6" fillId="0" borderId="11" xfId="0" applyFont="1" applyBorder="1"/>
    <xf numFmtId="0" fontId="0" fillId="0" borderId="0" xfId="0" applyAlignment="1">
      <alignment horizontal="center"/>
    </xf>
    <xf numFmtId="0" fontId="8" fillId="0" borderId="0" xfId="10" applyAlignment="1">
      <alignment horizontal="centerContinuous"/>
    </xf>
    <xf numFmtId="0" fontId="0" fillId="5" borderId="0" xfId="0" applyNumberFormat="1" applyFill="1" applyBorder="1" applyAlignment="1">
      <alignment horizontal="left"/>
    </xf>
    <xf numFmtId="0" fontId="0" fillId="6" borderId="0" xfId="0" applyFill="1" applyBorder="1"/>
    <xf numFmtId="0" fontId="1" fillId="6" borderId="0" xfId="8" applyFill="1" applyBorder="1"/>
    <xf numFmtId="9" fontId="0" fillId="6" borderId="0" xfId="3" applyFont="1" applyFill="1" applyBorder="1"/>
    <xf numFmtId="42" fontId="0" fillId="6" borderId="0" xfId="1" applyNumberFormat="1" applyFont="1" applyFill="1" applyBorder="1"/>
    <xf numFmtId="42" fontId="6" fillId="6" borderId="1" xfId="9" applyNumberFormat="1" applyFill="1" applyBorder="1"/>
  </cellXfs>
  <cellStyles count="11">
    <cellStyle name="20% - Accent3" xfId="8" builtinId="38"/>
    <cellStyle name="Comma" xfId="1" builtinId="3"/>
    <cellStyle name="Currency" xfId="2" builtinId="4"/>
    <cellStyle name="Explanatory Text" xfId="7" builtinId="53"/>
    <cellStyle name="Good" xfId="6" builtinId="26"/>
    <cellStyle name="Heading 4" xfId="5" builtinId="19"/>
    <cellStyle name="Normal" xfId="0" builtinId="0"/>
    <cellStyle name="Percent" xfId="3" builtinId="5"/>
    <cellStyle name="Title" xfId="4" builtinId="15"/>
    <cellStyle name="Title 2" xfId="10" xr:uid="{17E530D5-4CAB-C043-96D7-5E0BC9262974}"/>
    <cellStyle name="Total" xfId="9" builtinId="25"/>
  </cellStyles>
  <dxfs count="12"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 patternType="solid">
          <fgColor indexed="64"/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mployee_Data" displayName="Employee_Data" ref="A5:L55" totalsRowShown="0" headerRowDxfId="9" dataDxfId="8" headerRowCellStyle="Heading 4" dataCellStyle="Currency">
  <autoFilter ref="A5:L55" xr:uid="{00000000-0009-0000-0100-000001000000}"/>
  <tableColumns count="12">
    <tableColumn id="1" xr3:uid="{00000000-0010-0000-0000-000001000000}" name="Employee ID"/>
    <tableColumn id="2" xr3:uid="{00000000-0010-0000-0000-000002000000}" name="First Name"/>
    <tableColumn id="3" xr3:uid="{00000000-0010-0000-0000-000003000000}" name="Last Name"/>
    <tableColumn id="4" xr3:uid="{00000000-0010-0000-0000-000004000000}" name="Full Name">
      <calculatedColumnFormula>CONCATENATE(B6," ",C6)</calculatedColumnFormula>
    </tableColumn>
    <tableColumn id="5" xr3:uid="{00000000-0010-0000-0000-000005000000}" name="Phone"/>
    <tableColumn id="6" xr3:uid="{00000000-0010-0000-0000-000006000000}" name="Email">
      <calculatedColumnFormula>LOWER(CONCATENATE(B6,".",C6,"@fakecompany.com"))</calculatedColumnFormula>
    </tableColumn>
    <tableColumn id="7" xr3:uid="{00000000-0010-0000-0000-000007000000}" name="Current Salary" dataDxfId="7" dataCellStyle="Currency"/>
    <tableColumn id="8" xr3:uid="{00000000-0010-0000-0000-000008000000}" name="Bonus (%)" dataDxfId="6" dataCellStyle="Percent"/>
    <tableColumn id="9" xr3:uid="{00000000-0010-0000-0000-000009000000}" name="Bonus ($)" dataDxfId="5" dataCellStyle="Currency">
      <calculatedColumnFormula>G6*H6</calculatedColumnFormula>
    </tableColumn>
    <tableColumn id="10" xr3:uid="{00000000-0010-0000-0000-00000A000000}" name="Raise (%)" dataDxfId="4" dataCellStyle="Percent"/>
    <tableColumn id="11" xr3:uid="{00000000-0010-0000-0000-00000B000000}" name="Raise ($)" dataDxfId="3" dataCellStyle="Currency">
      <calculatedColumnFormula>G6*J6</calculatedColumnFormula>
    </tableColumn>
    <tableColumn id="12" xr3:uid="{00000000-0010-0000-0000-00000C000000}" name="New Salary" dataDxfId="2" dataCellStyle="Currency">
      <calculatedColumnFormula>G6+K6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3C385B-ACE8-ED4E-B400-BB3FB40A775D}" name="Table2" displayName="Table2" ref="B4:G10" totalsRowShown="0">
  <autoFilter ref="B4:G10" xr:uid="{76146767-5639-1649-B1AA-F32EE8DA9AAA}"/>
  <tableColumns count="6">
    <tableColumn id="1" xr3:uid="{6742DC3D-5D13-C44B-9E6E-31343FE4DF16}" name="Employee ID" dataDxfId="0"/>
    <tableColumn id="2" xr3:uid="{7A8C241D-38D2-9544-9927-8DF3053996A1}" name="First Name"/>
    <tableColumn id="3" xr3:uid="{38CE5A76-D93B-054E-8DFD-30F50FABC66E}" name="Last Name"/>
    <tableColumn id="4" xr3:uid="{293AE846-FEB4-9F46-82BB-CAD65AC642BC}" name="Full Name">
      <calculatedColumnFormula>CONCATENATE(C5," ",D5)</calculatedColumnFormula>
    </tableColumn>
    <tableColumn id="5" xr3:uid="{A791F6AA-7554-4246-89C9-CB0A95B21631}" name="Phone"/>
    <tableColumn id="6" xr3:uid="{BEAFF4C4-D354-404A-8F74-57F840EC1131}" name="Email">
      <calculatedColumnFormula>LOWER(CONCATENATE(C5,".",D5,"@fakecompany.com"))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workbookViewId="0">
      <selection activeCell="J8" sqref="J8"/>
    </sheetView>
  </sheetViews>
  <sheetFormatPr baseColWidth="10" defaultRowHeight="16" x14ac:dyDescent="0.2"/>
  <cols>
    <col min="2" max="2" width="1.83203125" customWidth="1"/>
    <col min="9" max="9" width="11.83203125" bestFit="1" customWidth="1"/>
  </cols>
  <sheetData>
    <row r="1" spans="1:12" ht="24" x14ac:dyDescent="0.3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A2" s="5" t="s">
        <v>163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5" spans="1:12" x14ac:dyDescent="0.2">
      <c r="B5" s="8"/>
      <c r="C5" s="9"/>
      <c r="D5" s="9"/>
      <c r="E5" s="9"/>
      <c r="F5" s="9"/>
      <c r="G5" s="9"/>
      <c r="H5" s="9"/>
      <c r="I5" s="9"/>
      <c r="J5" s="9"/>
      <c r="K5" s="10"/>
    </row>
    <row r="6" spans="1:12" ht="24" x14ac:dyDescent="0.3">
      <c r="B6" s="11"/>
      <c r="C6" s="12" t="s">
        <v>164</v>
      </c>
      <c r="D6" s="13"/>
      <c r="E6" s="13"/>
      <c r="F6" s="13"/>
      <c r="G6" s="13"/>
      <c r="H6" s="13"/>
      <c r="I6" s="13"/>
      <c r="J6" s="13"/>
      <c r="K6" s="14"/>
    </row>
    <row r="7" spans="1:12" x14ac:dyDescent="0.2">
      <c r="B7" s="11"/>
      <c r="C7" s="13"/>
      <c r="D7" s="13"/>
      <c r="E7" s="13"/>
      <c r="F7" s="13"/>
      <c r="G7" s="13"/>
      <c r="H7" s="13"/>
      <c r="I7" s="13"/>
      <c r="J7" s="13"/>
      <c r="K7" s="14"/>
    </row>
    <row r="8" spans="1:12" x14ac:dyDescent="0.2">
      <c r="B8" s="11"/>
      <c r="C8" s="26" t="s">
        <v>178</v>
      </c>
      <c r="D8" s="13"/>
      <c r="E8" s="13"/>
      <c r="F8" s="13"/>
      <c r="G8" s="13"/>
      <c r="H8" s="13"/>
      <c r="I8" s="13" t="s">
        <v>165</v>
      </c>
      <c r="J8" s="15">
        <v>1</v>
      </c>
      <c r="K8" s="14"/>
    </row>
    <row r="9" spans="1:12" x14ac:dyDescent="0.2">
      <c r="B9" s="11"/>
      <c r="C9" s="13"/>
      <c r="D9" s="13"/>
      <c r="E9" s="13"/>
      <c r="F9" s="13"/>
      <c r="G9" s="13"/>
      <c r="H9" s="13"/>
      <c r="I9" s="13"/>
      <c r="J9" s="13"/>
      <c r="K9" s="14"/>
    </row>
    <row r="10" spans="1:12" x14ac:dyDescent="0.2">
      <c r="B10" s="11"/>
      <c r="C10" s="28" t="str">
        <f>VLOOKUP($J$8,'Employee Data Table'!$A$6:$L$55,4,FALSE)</f>
        <v>Anne Curry</v>
      </c>
      <c r="D10" s="28"/>
      <c r="E10" s="28"/>
      <c r="F10" s="28"/>
      <c r="G10" s="13"/>
      <c r="H10" s="13"/>
      <c r="I10" s="13"/>
      <c r="J10" s="13"/>
      <c r="K10" s="14"/>
    </row>
    <row r="11" spans="1:12" x14ac:dyDescent="0.2">
      <c r="B11" s="11"/>
      <c r="C11" s="28" t="str">
        <f>VLOOKUP($J$8,'Employee Data Table'!$A$6:$L$55,6,FALSE)</f>
        <v>anne.curry@fakecompany.com</v>
      </c>
      <c r="D11" s="28"/>
      <c r="E11" s="28"/>
      <c r="F11" s="28"/>
      <c r="G11" s="13"/>
      <c r="H11" s="13"/>
      <c r="I11" s="13"/>
      <c r="J11" s="13"/>
      <c r="K11" s="14"/>
    </row>
    <row r="12" spans="1:12" x14ac:dyDescent="0.2">
      <c r="B12" s="11"/>
      <c r="C12" s="28" t="str">
        <f>VLOOKUP($J$8,'Employee Data Table'!$A$6:$L$55,5,FALSE)</f>
        <v>(555) 555-0000</v>
      </c>
      <c r="D12" s="28"/>
      <c r="E12" s="28"/>
      <c r="F12" s="28"/>
      <c r="G12" s="13"/>
      <c r="H12" s="13"/>
      <c r="I12" s="13"/>
      <c r="J12" s="13"/>
      <c r="K12" s="14"/>
    </row>
    <row r="13" spans="1:12" x14ac:dyDescent="0.2">
      <c r="B13" s="11"/>
      <c r="C13" s="13"/>
      <c r="D13" s="13"/>
      <c r="E13" s="13"/>
      <c r="F13" s="13"/>
      <c r="G13" s="13"/>
      <c r="H13" s="13"/>
      <c r="I13" s="13"/>
      <c r="J13" s="13"/>
      <c r="K13" s="14"/>
    </row>
    <row r="14" spans="1:12" x14ac:dyDescent="0.2">
      <c r="B14" s="11"/>
      <c r="C14" s="13" t="s">
        <v>166</v>
      </c>
      <c r="D14" s="13"/>
      <c r="E14" s="13"/>
      <c r="F14" s="13"/>
      <c r="G14" s="13"/>
      <c r="H14" s="13"/>
      <c r="I14" s="13"/>
      <c r="J14" s="13"/>
      <c r="K14" s="14"/>
    </row>
    <row r="15" spans="1:12" x14ac:dyDescent="0.2">
      <c r="B15" s="11"/>
      <c r="C15" s="13"/>
      <c r="D15" s="13"/>
      <c r="E15" s="13"/>
      <c r="F15" s="13"/>
      <c r="G15" s="13"/>
      <c r="H15" s="13"/>
      <c r="I15" s="13"/>
      <c r="J15" s="13"/>
      <c r="K15" s="14"/>
    </row>
    <row r="16" spans="1:12" x14ac:dyDescent="0.2">
      <c r="B16" s="11"/>
      <c r="C16" s="27" t="str">
        <f>CONCATENATE("Hi ",VLOOKUP($J$8,'Employee Data Table'!$A$6:$L$55,2,FALSE),",")</f>
        <v>Hi Anne,</v>
      </c>
      <c r="D16" s="13"/>
      <c r="E16" s="13"/>
      <c r="F16" s="13"/>
      <c r="G16" s="13"/>
      <c r="H16" s="13"/>
      <c r="I16" s="13"/>
      <c r="J16" s="13"/>
      <c r="K16" s="14"/>
    </row>
    <row r="17" spans="2:1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4"/>
    </row>
    <row r="18" spans="2:11" x14ac:dyDescent="0.2">
      <c r="B18" s="11"/>
      <c r="C18" s="13" t="s">
        <v>167</v>
      </c>
      <c r="D18" s="13"/>
      <c r="E18" s="13"/>
      <c r="F18" s="13"/>
      <c r="G18" s="13"/>
      <c r="H18" s="13"/>
      <c r="I18" s="13"/>
      <c r="J18" s="13"/>
      <c r="K18" s="14"/>
    </row>
    <row r="19" spans="2:11" x14ac:dyDescent="0.2">
      <c r="B19" s="11"/>
      <c r="C19" s="13" t="s">
        <v>168</v>
      </c>
      <c r="D19" s="13"/>
      <c r="E19" s="13"/>
      <c r="F19" s="13"/>
      <c r="G19" s="13"/>
      <c r="H19" s="13"/>
      <c r="I19" s="13"/>
      <c r="J19" s="13"/>
      <c r="K19" s="14"/>
    </row>
    <row r="20" spans="2:11" x14ac:dyDescent="0.2">
      <c r="B20" s="11"/>
      <c r="C20" s="13"/>
      <c r="D20" s="13"/>
      <c r="E20" s="13"/>
      <c r="F20" s="13"/>
      <c r="G20" s="13"/>
      <c r="H20" s="13"/>
      <c r="I20" s="13"/>
      <c r="J20" s="13"/>
      <c r="K20" s="14"/>
    </row>
    <row r="21" spans="2:11" x14ac:dyDescent="0.2">
      <c r="B21" s="11"/>
      <c r="C21" s="13" t="s">
        <v>169</v>
      </c>
      <c r="D21" s="13"/>
      <c r="E21" s="13"/>
      <c r="F21" s="29">
        <f>VLOOKUP($J$8,'Employee Data Table'!$A$6:$L$55,10,FALSE)</f>
        <v>0.01</v>
      </c>
      <c r="G21" s="13"/>
      <c r="H21" s="13"/>
      <c r="I21" s="13"/>
      <c r="J21" s="13"/>
      <c r="K21" s="14"/>
    </row>
    <row r="22" spans="2:11" x14ac:dyDescent="0.2">
      <c r="B22" s="11"/>
      <c r="C22" s="13" t="s">
        <v>170</v>
      </c>
      <c r="D22" s="13"/>
      <c r="E22" s="13"/>
      <c r="F22" s="29">
        <f>VLOOKUP($J$8,'Employee Data Table'!$A$6:$L$55,8,FALSE)</f>
        <v>0.06</v>
      </c>
      <c r="G22" s="13"/>
      <c r="H22" s="13"/>
      <c r="I22" s="13"/>
      <c r="J22" s="13"/>
      <c r="K22" s="14"/>
    </row>
    <row r="23" spans="2:11" x14ac:dyDescent="0.2">
      <c r="B23" s="11"/>
      <c r="C23" s="13"/>
      <c r="D23" s="13"/>
      <c r="E23" s="13"/>
      <c r="F23" s="13"/>
      <c r="G23" s="13"/>
      <c r="H23" s="13"/>
      <c r="I23" s="13"/>
      <c r="J23" s="13"/>
      <c r="K23" s="14"/>
    </row>
    <row r="24" spans="2:11" x14ac:dyDescent="0.2">
      <c r="B24" s="11"/>
      <c r="C24" s="13" t="s">
        <v>6</v>
      </c>
      <c r="D24" s="13"/>
      <c r="E24" s="13"/>
      <c r="F24" s="30">
        <f>VLOOKUP($J$8,'Employee Data Table'!$A$6:$L$55,7,FALSE)</f>
        <v>94637</v>
      </c>
      <c r="G24" s="13"/>
      <c r="H24" s="13"/>
      <c r="I24" s="13"/>
      <c r="J24" s="13"/>
      <c r="K24" s="14"/>
    </row>
    <row r="25" spans="2:11" x14ac:dyDescent="0.2">
      <c r="B25" s="11"/>
      <c r="C25" s="13" t="s">
        <v>172</v>
      </c>
      <c r="D25" s="13"/>
      <c r="E25" s="13"/>
      <c r="F25" s="30">
        <f>VLOOKUP($J$8,'Employee Data Table'!$A$6:$L$55,9,FALSE)</f>
        <v>5678.2199999999993</v>
      </c>
      <c r="G25" s="13"/>
      <c r="H25" s="13"/>
      <c r="I25" s="13"/>
      <c r="J25" s="13"/>
      <c r="K25" s="14"/>
    </row>
    <row r="26" spans="2:11" x14ac:dyDescent="0.2">
      <c r="B26" s="11"/>
      <c r="C26" s="13" t="s">
        <v>173</v>
      </c>
      <c r="D26" s="13"/>
      <c r="E26" s="13"/>
      <c r="F26" s="16">
        <f>SUM(F24:F25)</f>
        <v>100315.22</v>
      </c>
      <c r="G26" s="13"/>
      <c r="H26" s="13"/>
      <c r="I26" s="13"/>
      <c r="J26" s="13"/>
      <c r="K26" s="14"/>
    </row>
    <row r="27" spans="2:11" x14ac:dyDescent="0.2">
      <c r="B27" s="11"/>
      <c r="C27" s="13"/>
      <c r="D27" s="13"/>
      <c r="E27" s="13"/>
      <c r="F27" s="13"/>
      <c r="G27" s="13"/>
      <c r="H27" s="13"/>
      <c r="I27" s="13"/>
      <c r="J27" s="13"/>
      <c r="K27" s="14"/>
    </row>
    <row r="28" spans="2:11" x14ac:dyDescent="0.2">
      <c r="B28" s="11"/>
      <c r="C28" s="13" t="s">
        <v>171</v>
      </c>
      <c r="D28" s="13"/>
      <c r="E28" s="13"/>
      <c r="F28" s="30">
        <f>VLOOKUP($J$8,'Employee Data Table'!$A$6:$L$55,11,FALSE)</f>
        <v>946.37</v>
      </c>
      <c r="G28" s="13"/>
      <c r="H28" s="13"/>
      <c r="I28" s="13"/>
      <c r="J28" s="13"/>
      <c r="K28" s="14"/>
    </row>
    <row r="29" spans="2:11" ht="17" thickBot="1" x14ac:dyDescent="0.25">
      <c r="B29" s="11"/>
      <c r="C29" s="17" t="s">
        <v>11</v>
      </c>
      <c r="D29" s="17"/>
      <c r="E29" s="17"/>
      <c r="F29" s="31">
        <f>VLOOKUP($J$8,'Employee Data Table'!$A$6:$L$55,12,FALSE)</f>
        <v>95583.37</v>
      </c>
      <c r="G29" s="13"/>
      <c r="H29" s="13"/>
      <c r="I29" s="13"/>
      <c r="J29" s="13"/>
      <c r="K29" s="14"/>
    </row>
    <row r="30" spans="2:11" ht="17" thickTop="1" x14ac:dyDescent="0.2">
      <c r="B30" s="11"/>
      <c r="C30" s="13"/>
      <c r="D30" s="13"/>
      <c r="E30" s="13"/>
      <c r="F30" s="13"/>
      <c r="G30" s="13"/>
      <c r="H30" s="13"/>
      <c r="I30" s="13"/>
      <c r="J30" s="13"/>
      <c r="K30" s="14"/>
    </row>
    <row r="31" spans="2:11" x14ac:dyDescent="0.2">
      <c r="B31" s="11"/>
      <c r="C31" s="13"/>
      <c r="D31" s="13"/>
      <c r="E31" s="13"/>
      <c r="F31" s="13"/>
      <c r="G31" s="13"/>
      <c r="H31" s="13"/>
      <c r="I31" s="13"/>
      <c r="J31" s="13"/>
      <c r="K31" s="14"/>
    </row>
    <row r="32" spans="2:11" x14ac:dyDescent="0.2">
      <c r="B32" s="11"/>
      <c r="C32" s="13"/>
      <c r="D32" s="13"/>
      <c r="E32" s="13"/>
      <c r="F32" s="13"/>
      <c r="G32" s="13"/>
      <c r="H32" s="13"/>
      <c r="I32" s="13"/>
      <c r="J32" s="13"/>
      <c r="K32" s="14"/>
    </row>
    <row r="33" spans="2:11" x14ac:dyDescent="0.2">
      <c r="B33" s="11"/>
      <c r="C33" s="13"/>
      <c r="D33" s="13"/>
      <c r="E33" s="13"/>
      <c r="F33" s="13"/>
      <c r="G33" s="13"/>
      <c r="H33" s="13"/>
      <c r="I33" s="13"/>
      <c r="J33" s="13"/>
      <c r="K33" s="14"/>
    </row>
    <row r="34" spans="2:11" x14ac:dyDescent="0.2">
      <c r="B34" s="11"/>
      <c r="C34" s="13"/>
      <c r="D34" s="13"/>
      <c r="E34" s="13"/>
      <c r="F34" s="13"/>
      <c r="G34" s="13"/>
      <c r="H34" s="13"/>
      <c r="I34" s="13"/>
      <c r="J34" s="13"/>
      <c r="K34" s="14"/>
    </row>
    <row r="35" spans="2:11" x14ac:dyDescent="0.2">
      <c r="B35" s="11"/>
      <c r="C35" s="13"/>
      <c r="D35" s="13"/>
      <c r="E35" s="13"/>
      <c r="F35" s="13"/>
      <c r="G35" s="13"/>
      <c r="H35" s="13"/>
      <c r="I35" s="13"/>
      <c r="J35" s="13"/>
      <c r="K35" s="14"/>
    </row>
    <row r="36" spans="2:11" x14ac:dyDescent="0.2">
      <c r="B36" s="11"/>
      <c r="C36" s="13"/>
      <c r="D36" s="13"/>
      <c r="E36" s="13"/>
      <c r="F36" s="13"/>
      <c r="G36" s="13"/>
      <c r="H36" s="13"/>
      <c r="I36" s="13"/>
      <c r="J36" s="13"/>
      <c r="K36" s="14"/>
    </row>
    <row r="37" spans="2:11" x14ac:dyDescent="0.2">
      <c r="B37" s="11"/>
      <c r="C37" s="13"/>
      <c r="D37" s="13"/>
      <c r="E37" s="13"/>
      <c r="F37" s="13"/>
      <c r="G37" s="13"/>
      <c r="H37" s="13"/>
      <c r="I37" s="13"/>
      <c r="J37" s="13"/>
      <c r="K37" s="14"/>
    </row>
    <row r="38" spans="2:11" x14ac:dyDescent="0.2">
      <c r="B38" s="11"/>
      <c r="C38" s="13"/>
      <c r="D38" s="13"/>
      <c r="E38" s="13"/>
      <c r="F38" s="13"/>
      <c r="G38" s="13"/>
      <c r="H38" s="13"/>
      <c r="I38" s="13"/>
      <c r="J38" s="13"/>
      <c r="K38" s="14"/>
    </row>
    <row r="39" spans="2:1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20"/>
    </row>
  </sheetData>
  <phoneticPr fontId="7" type="noConversion"/>
  <pageMargins left="0.7" right="0.7" top="0.75" bottom="0.75" header="0.3" footer="0.3"/>
  <pageSetup scale="69" orientation="portrait" horizontalDpi="0" verticalDpi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workbookViewId="0">
      <pane ySplit="5" topLeftCell="A6" activePane="bottomLeft" state="frozen"/>
      <selection pane="bottomLeft" activeCell="A4" sqref="A4"/>
    </sheetView>
  </sheetViews>
  <sheetFormatPr baseColWidth="10" defaultRowHeight="16" x14ac:dyDescent="0.2"/>
  <cols>
    <col min="1" max="1" width="13.1640625" customWidth="1"/>
    <col min="2" max="2" width="12" customWidth="1"/>
    <col min="3" max="3" width="11.83203125" bestFit="1" customWidth="1"/>
    <col min="4" max="4" width="16.33203125" bestFit="1" customWidth="1"/>
    <col min="5" max="5" width="13.5" bestFit="1" customWidth="1"/>
    <col min="6" max="6" width="32.6640625" bestFit="1" customWidth="1"/>
    <col min="7" max="7" width="14.5" customWidth="1"/>
    <col min="8" max="8" width="11.33203125" customWidth="1"/>
    <col min="9" max="9" width="15" customWidth="1"/>
    <col min="10" max="10" width="10.6640625" customWidth="1"/>
    <col min="11" max="12" width="15" customWidth="1"/>
  </cols>
  <sheetData>
    <row r="1" spans="1:12" ht="24" x14ac:dyDescent="0.3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A2" s="5" t="s">
        <v>163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</row>
    <row r="5" spans="1:12" x14ac:dyDescent="0.2">
      <c r="A5" s="6" t="s">
        <v>1</v>
      </c>
      <c r="B5" s="6" t="s">
        <v>2</v>
      </c>
      <c r="C5" s="6" t="s">
        <v>3</v>
      </c>
      <c r="D5" s="6" t="s">
        <v>112</v>
      </c>
      <c r="E5" s="6" t="s">
        <v>4</v>
      </c>
      <c r="F5" s="6" t="s">
        <v>5</v>
      </c>
      <c r="G5" s="6" t="s">
        <v>6</v>
      </c>
      <c r="H5" s="6" t="s">
        <v>9</v>
      </c>
      <c r="I5" s="6" t="s">
        <v>10</v>
      </c>
      <c r="J5" s="6" t="s">
        <v>7</v>
      </c>
      <c r="K5" s="6" t="s">
        <v>8</v>
      </c>
      <c r="L5" s="6" t="s">
        <v>11</v>
      </c>
    </row>
    <row r="6" spans="1:12" x14ac:dyDescent="0.2">
      <c r="A6">
        <v>1</v>
      </c>
      <c r="B6" t="s">
        <v>12</v>
      </c>
      <c r="C6" t="s">
        <v>13</v>
      </c>
      <c r="D6" t="str">
        <f>CONCATENATE(B6," ",C6)</f>
        <v>Anne Curry</v>
      </c>
      <c r="E6" t="s">
        <v>113</v>
      </c>
      <c r="F6" t="str">
        <f>LOWER(CONCATENATE(B6,".",C6,"@fakecompany.com"))</f>
        <v>anne.curry@fakecompany.com</v>
      </c>
      <c r="G6" s="2">
        <v>94637</v>
      </c>
      <c r="H6" s="1">
        <v>0.06</v>
      </c>
      <c r="I6" s="2">
        <f>G6*H6</f>
        <v>5678.2199999999993</v>
      </c>
      <c r="J6" s="1">
        <v>0.01</v>
      </c>
      <c r="K6" s="2">
        <f>G6*J6</f>
        <v>946.37</v>
      </c>
      <c r="L6" s="2">
        <f>G6+K6</f>
        <v>95583.37</v>
      </c>
    </row>
    <row r="7" spans="1:12" x14ac:dyDescent="0.2">
      <c r="A7">
        <v>2</v>
      </c>
      <c r="B7" t="s">
        <v>14</v>
      </c>
      <c r="C7" t="s">
        <v>15</v>
      </c>
      <c r="D7" t="str">
        <f t="shared" ref="D7:D10" si="0">CONCATENATE(B7," ",C7)</f>
        <v>Steve Kennedy</v>
      </c>
      <c r="E7" t="s">
        <v>114</v>
      </c>
      <c r="F7" t="str">
        <f t="shared" ref="F7:F55" si="1">LOWER(CONCATENATE(B7,".",C7,"@fakecompany.com"))</f>
        <v>steve.kennedy@fakecompany.com</v>
      </c>
      <c r="G7" s="2">
        <v>117934</v>
      </c>
      <c r="H7" s="1">
        <v>0.04</v>
      </c>
      <c r="I7" s="2">
        <f t="shared" ref="I7:I55" si="2">G7*H7</f>
        <v>4717.3599999999997</v>
      </c>
      <c r="J7" s="1">
        <v>0.06</v>
      </c>
      <c r="K7" s="2">
        <f t="shared" ref="K7:K55" si="3">G7*J7</f>
        <v>7076.04</v>
      </c>
      <c r="L7" s="2">
        <f t="shared" ref="L7:L55" si="4">G7+K7</f>
        <v>125010.04</v>
      </c>
    </row>
    <row r="8" spans="1:12" x14ac:dyDescent="0.2">
      <c r="A8">
        <v>3</v>
      </c>
      <c r="B8" t="s">
        <v>16</v>
      </c>
      <c r="C8" t="s">
        <v>17</v>
      </c>
      <c r="D8" t="str">
        <f t="shared" si="0"/>
        <v>Mercedes Watts</v>
      </c>
      <c r="E8" t="s">
        <v>115</v>
      </c>
      <c r="F8" t="str">
        <f t="shared" si="1"/>
        <v>mercedes.watts@fakecompany.com</v>
      </c>
      <c r="G8" s="2">
        <v>117771</v>
      </c>
      <c r="H8" s="1">
        <v>0.04</v>
      </c>
      <c r="I8" s="2">
        <f t="shared" si="2"/>
        <v>4710.84</v>
      </c>
      <c r="J8" s="1">
        <v>7.0000000000000007E-2</v>
      </c>
      <c r="K8" s="2">
        <f t="shared" si="3"/>
        <v>8243.9700000000012</v>
      </c>
      <c r="L8" s="2">
        <f t="shared" si="4"/>
        <v>126014.97</v>
      </c>
    </row>
    <row r="9" spans="1:12" x14ac:dyDescent="0.2">
      <c r="A9">
        <v>4</v>
      </c>
      <c r="B9" t="s">
        <v>18</v>
      </c>
      <c r="C9" t="s">
        <v>19</v>
      </c>
      <c r="D9" t="str">
        <f t="shared" si="0"/>
        <v>Steven Ray</v>
      </c>
      <c r="E9" t="s">
        <v>116</v>
      </c>
      <c r="F9" t="str">
        <f t="shared" si="1"/>
        <v>steven.ray@fakecompany.com</v>
      </c>
      <c r="G9" s="2">
        <v>148726</v>
      </c>
      <c r="H9" s="1">
        <v>0.06</v>
      </c>
      <c r="I9" s="2">
        <f t="shared" si="2"/>
        <v>8923.56</v>
      </c>
      <c r="J9" s="1">
        <v>0.1</v>
      </c>
      <c r="K9" s="2">
        <f t="shared" si="3"/>
        <v>14872.6</v>
      </c>
      <c r="L9" s="2">
        <f t="shared" si="4"/>
        <v>163598.6</v>
      </c>
    </row>
    <row r="10" spans="1:12" x14ac:dyDescent="0.2">
      <c r="A10">
        <v>5</v>
      </c>
      <c r="B10" t="s">
        <v>20</v>
      </c>
      <c r="C10" t="s">
        <v>21</v>
      </c>
      <c r="D10" t="str">
        <f t="shared" si="0"/>
        <v>Colleen Armstrong</v>
      </c>
      <c r="E10" t="s">
        <v>117</v>
      </c>
      <c r="F10" t="str">
        <f t="shared" si="1"/>
        <v>colleen.armstrong@fakecompany.com</v>
      </c>
      <c r="G10" s="2">
        <v>118199</v>
      </c>
      <c r="H10" s="1">
        <v>0.04</v>
      </c>
      <c r="I10" s="2">
        <f t="shared" si="2"/>
        <v>4727.96</v>
      </c>
      <c r="J10" s="1">
        <v>0.05</v>
      </c>
      <c r="K10" s="2">
        <f t="shared" si="3"/>
        <v>5909.9500000000007</v>
      </c>
      <c r="L10" s="2">
        <f t="shared" si="4"/>
        <v>124108.95</v>
      </c>
    </row>
    <row r="11" spans="1:12" x14ac:dyDescent="0.2">
      <c r="A11">
        <v>6</v>
      </c>
      <c r="B11" t="s">
        <v>22</v>
      </c>
      <c r="C11" t="s">
        <v>23</v>
      </c>
      <c r="D11" t="str">
        <f t="shared" ref="D11:D55" si="5">CONCATENATE(B11," ",C11)</f>
        <v>Wendell Diaz</v>
      </c>
      <c r="E11" t="s">
        <v>118</v>
      </c>
      <c r="F11" t="str">
        <f t="shared" si="1"/>
        <v>wendell.diaz@fakecompany.com</v>
      </c>
      <c r="G11" s="2">
        <v>118912</v>
      </c>
      <c r="H11" s="1">
        <v>0.08</v>
      </c>
      <c r="I11" s="2">
        <f t="shared" si="2"/>
        <v>9512.9600000000009</v>
      </c>
      <c r="J11" s="1">
        <v>7.0000000000000007E-2</v>
      </c>
      <c r="K11" s="2">
        <f t="shared" si="3"/>
        <v>8323.84</v>
      </c>
      <c r="L11" s="2">
        <f t="shared" si="4"/>
        <v>127235.84</v>
      </c>
    </row>
    <row r="12" spans="1:12" x14ac:dyDescent="0.2">
      <c r="A12">
        <v>7</v>
      </c>
      <c r="B12" t="s">
        <v>24</v>
      </c>
      <c r="C12" t="s">
        <v>25</v>
      </c>
      <c r="D12" t="str">
        <f t="shared" si="5"/>
        <v>Damon Buchanan</v>
      </c>
      <c r="E12" t="s">
        <v>119</v>
      </c>
      <c r="F12" t="str">
        <f t="shared" si="1"/>
        <v>damon.buchanan@fakecompany.com</v>
      </c>
      <c r="G12" s="2">
        <v>143199</v>
      </c>
      <c r="H12" s="1">
        <v>0.06</v>
      </c>
      <c r="I12" s="2">
        <f t="shared" si="2"/>
        <v>8591.94</v>
      </c>
      <c r="J12" s="1">
        <v>7.0000000000000007E-2</v>
      </c>
      <c r="K12" s="2">
        <f t="shared" si="3"/>
        <v>10023.93</v>
      </c>
      <c r="L12" s="2">
        <f t="shared" si="4"/>
        <v>153222.93</v>
      </c>
    </row>
    <row r="13" spans="1:12" x14ac:dyDescent="0.2">
      <c r="A13">
        <v>8</v>
      </c>
      <c r="B13" t="s">
        <v>26</v>
      </c>
      <c r="C13" t="s">
        <v>27</v>
      </c>
      <c r="D13" t="str">
        <f t="shared" si="5"/>
        <v>Luis Harrison</v>
      </c>
      <c r="E13" t="s">
        <v>120</v>
      </c>
      <c r="F13" t="str">
        <f t="shared" si="1"/>
        <v>luis.harrison@fakecompany.com</v>
      </c>
      <c r="G13" s="2">
        <v>64124</v>
      </c>
      <c r="H13" s="1">
        <v>0.03</v>
      </c>
      <c r="I13" s="2">
        <f t="shared" si="2"/>
        <v>1923.72</v>
      </c>
      <c r="J13" s="1">
        <v>0.1</v>
      </c>
      <c r="K13" s="2">
        <f t="shared" si="3"/>
        <v>6412.4000000000005</v>
      </c>
      <c r="L13" s="2">
        <f t="shared" si="4"/>
        <v>70536.399999999994</v>
      </c>
    </row>
    <row r="14" spans="1:12" x14ac:dyDescent="0.2">
      <c r="A14">
        <v>9</v>
      </c>
      <c r="B14" t="s">
        <v>28</v>
      </c>
      <c r="C14" t="s">
        <v>29</v>
      </c>
      <c r="D14" t="str">
        <f t="shared" si="5"/>
        <v>Miriam Stanley</v>
      </c>
      <c r="E14" t="s">
        <v>121</v>
      </c>
      <c r="F14" t="str">
        <f t="shared" si="1"/>
        <v>miriam.stanley@fakecompany.com</v>
      </c>
      <c r="G14" s="2">
        <v>81499</v>
      </c>
      <c r="H14" s="1">
        <v>7.0000000000000007E-2</v>
      </c>
      <c r="I14" s="2">
        <f t="shared" si="2"/>
        <v>5704.93</v>
      </c>
      <c r="J14" s="1">
        <v>0.01</v>
      </c>
      <c r="K14" s="2">
        <f t="shared" si="3"/>
        <v>814.99</v>
      </c>
      <c r="L14" s="2">
        <f t="shared" si="4"/>
        <v>82313.990000000005</v>
      </c>
    </row>
    <row r="15" spans="1:12" x14ac:dyDescent="0.2">
      <c r="A15">
        <v>10</v>
      </c>
      <c r="B15" t="s">
        <v>30</v>
      </c>
      <c r="C15" t="s">
        <v>31</v>
      </c>
      <c r="D15" t="str">
        <f t="shared" si="5"/>
        <v>Colin Barton</v>
      </c>
      <c r="E15" t="s">
        <v>122</v>
      </c>
      <c r="F15" t="str">
        <f t="shared" si="1"/>
        <v>colin.barton@fakecompany.com</v>
      </c>
      <c r="G15" s="2">
        <v>62374</v>
      </c>
      <c r="H15" s="1">
        <v>0.03</v>
      </c>
      <c r="I15" s="2">
        <f t="shared" si="2"/>
        <v>1871.22</v>
      </c>
      <c r="J15" s="1">
        <v>0.02</v>
      </c>
      <c r="K15" s="2">
        <f t="shared" si="3"/>
        <v>1247.48</v>
      </c>
      <c r="L15" s="2">
        <f t="shared" si="4"/>
        <v>63621.48</v>
      </c>
    </row>
    <row r="16" spans="1:12" x14ac:dyDescent="0.2">
      <c r="A16">
        <v>11</v>
      </c>
      <c r="B16" t="s">
        <v>32</v>
      </c>
      <c r="C16" t="s">
        <v>33</v>
      </c>
      <c r="D16" t="str">
        <f t="shared" si="5"/>
        <v>Rickey Meyer</v>
      </c>
      <c r="E16" t="s">
        <v>123</v>
      </c>
      <c r="F16" t="str">
        <f t="shared" si="1"/>
        <v>rickey.meyer@fakecompany.com</v>
      </c>
      <c r="G16" s="2">
        <v>147346</v>
      </c>
      <c r="H16" s="1">
        <v>0.09</v>
      </c>
      <c r="I16" s="2">
        <f t="shared" si="2"/>
        <v>13261.14</v>
      </c>
      <c r="J16" s="1">
        <v>0.02</v>
      </c>
      <c r="K16" s="2">
        <f t="shared" si="3"/>
        <v>2946.92</v>
      </c>
      <c r="L16" s="2">
        <f t="shared" si="4"/>
        <v>150292.92000000001</v>
      </c>
    </row>
    <row r="17" spans="1:12" x14ac:dyDescent="0.2">
      <c r="A17">
        <v>12</v>
      </c>
      <c r="B17" t="s">
        <v>34</v>
      </c>
      <c r="C17" t="s">
        <v>35</v>
      </c>
      <c r="D17" t="str">
        <f t="shared" si="5"/>
        <v>Rogelio Hines</v>
      </c>
      <c r="E17" t="s">
        <v>124</v>
      </c>
      <c r="F17" t="str">
        <f t="shared" si="1"/>
        <v>rogelio.hines@fakecompany.com</v>
      </c>
      <c r="G17" s="2">
        <v>59008</v>
      </c>
      <c r="H17" s="1">
        <v>7.0000000000000007E-2</v>
      </c>
      <c r="I17" s="2">
        <f t="shared" si="2"/>
        <v>4130.5600000000004</v>
      </c>
      <c r="J17" s="1">
        <v>0.04</v>
      </c>
      <c r="K17" s="2">
        <f t="shared" si="3"/>
        <v>2360.3200000000002</v>
      </c>
      <c r="L17" s="2">
        <f t="shared" si="4"/>
        <v>61368.32</v>
      </c>
    </row>
    <row r="18" spans="1:12" x14ac:dyDescent="0.2">
      <c r="A18">
        <v>13</v>
      </c>
      <c r="B18" t="s">
        <v>36</v>
      </c>
      <c r="C18" t="s">
        <v>37</v>
      </c>
      <c r="D18" t="str">
        <f t="shared" si="5"/>
        <v>Shelia Conner</v>
      </c>
      <c r="E18" t="s">
        <v>125</v>
      </c>
      <c r="F18" t="str">
        <f t="shared" si="1"/>
        <v>shelia.conner@fakecompany.com</v>
      </c>
      <c r="G18" s="2">
        <v>106245</v>
      </c>
      <c r="H18" s="1">
        <v>0.02</v>
      </c>
      <c r="I18" s="2">
        <f t="shared" si="2"/>
        <v>2124.9</v>
      </c>
      <c r="J18" s="1">
        <v>7.0000000000000007E-2</v>
      </c>
      <c r="K18" s="2">
        <f t="shared" si="3"/>
        <v>7437.1500000000005</v>
      </c>
      <c r="L18" s="2">
        <f t="shared" si="4"/>
        <v>113682.15</v>
      </c>
    </row>
    <row r="19" spans="1:12" x14ac:dyDescent="0.2">
      <c r="A19">
        <v>14</v>
      </c>
      <c r="B19" t="s">
        <v>38</v>
      </c>
      <c r="C19" t="s">
        <v>39</v>
      </c>
      <c r="D19" t="str">
        <f t="shared" si="5"/>
        <v>Andres Watson</v>
      </c>
      <c r="E19" t="s">
        <v>126</v>
      </c>
      <c r="F19" t="str">
        <f t="shared" si="1"/>
        <v>andres.watson@fakecompany.com</v>
      </c>
      <c r="G19" s="2">
        <v>95054</v>
      </c>
      <c r="H19" s="1">
        <v>0.1</v>
      </c>
      <c r="I19" s="2">
        <f t="shared" si="2"/>
        <v>9505.4</v>
      </c>
      <c r="J19" s="1">
        <v>0</v>
      </c>
      <c r="K19" s="2">
        <f t="shared" si="3"/>
        <v>0</v>
      </c>
      <c r="L19" s="2">
        <f t="shared" si="4"/>
        <v>95054</v>
      </c>
    </row>
    <row r="20" spans="1:12" x14ac:dyDescent="0.2">
      <c r="A20">
        <v>15</v>
      </c>
      <c r="B20" t="s">
        <v>40</v>
      </c>
      <c r="C20" t="s">
        <v>41</v>
      </c>
      <c r="D20" t="str">
        <f t="shared" si="5"/>
        <v>Leah Ferguson</v>
      </c>
      <c r="E20" t="s">
        <v>127</v>
      </c>
      <c r="F20" t="str">
        <f t="shared" si="1"/>
        <v>leah.ferguson@fakecompany.com</v>
      </c>
      <c r="G20" s="2">
        <v>52618</v>
      </c>
      <c r="H20" s="1">
        <v>0.09</v>
      </c>
      <c r="I20" s="2">
        <f t="shared" si="2"/>
        <v>4735.62</v>
      </c>
      <c r="J20" s="1">
        <v>0.04</v>
      </c>
      <c r="K20" s="2">
        <f t="shared" si="3"/>
        <v>2104.7200000000003</v>
      </c>
      <c r="L20" s="2">
        <f t="shared" si="4"/>
        <v>54722.720000000001</v>
      </c>
    </row>
    <row r="21" spans="1:12" x14ac:dyDescent="0.2">
      <c r="A21">
        <v>16</v>
      </c>
      <c r="B21" t="s">
        <v>42</v>
      </c>
      <c r="C21" t="s">
        <v>43</v>
      </c>
      <c r="D21" t="str">
        <f t="shared" si="5"/>
        <v>Hannah Ryan</v>
      </c>
      <c r="E21" t="s">
        <v>128</v>
      </c>
      <c r="F21" t="str">
        <f t="shared" si="1"/>
        <v>hannah.ryan@fakecompany.com</v>
      </c>
      <c r="G21" s="2">
        <v>94086</v>
      </c>
      <c r="H21" s="1">
        <v>0.01</v>
      </c>
      <c r="I21" s="2">
        <f t="shared" si="2"/>
        <v>940.86</v>
      </c>
      <c r="J21" s="1">
        <v>0.02</v>
      </c>
      <c r="K21" s="2">
        <f t="shared" si="3"/>
        <v>1881.72</v>
      </c>
      <c r="L21" s="2">
        <f t="shared" si="4"/>
        <v>95967.72</v>
      </c>
    </row>
    <row r="22" spans="1:12" x14ac:dyDescent="0.2">
      <c r="A22">
        <v>17</v>
      </c>
      <c r="B22" t="s">
        <v>44</v>
      </c>
      <c r="C22" t="s">
        <v>45</v>
      </c>
      <c r="D22" t="str">
        <f t="shared" si="5"/>
        <v>Josephine Soto</v>
      </c>
      <c r="E22" t="s">
        <v>129</v>
      </c>
      <c r="F22" t="str">
        <f t="shared" si="1"/>
        <v>josephine.soto@fakecompany.com</v>
      </c>
      <c r="G22" s="2">
        <v>137130</v>
      </c>
      <c r="H22" s="1">
        <v>0.1</v>
      </c>
      <c r="I22" s="2">
        <f t="shared" si="2"/>
        <v>13713</v>
      </c>
      <c r="J22" s="1">
        <v>0.08</v>
      </c>
      <c r="K22" s="2">
        <f t="shared" si="3"/>
        <v>10970.4</v>
      </c>
      <c r="L22" s="2">
        <f t="shared" si="4"/>
        <v>148100.4</v>
      </c>
    </row>
    <row r="23" spans="1:12" x14ac:dyDescent="0.2">
      <c r="A23">
        <v>18</v>
      </c>
      <c r="B23" t="s">
        <v>46</v>
      </c>
      <c r="C23" t="s">
        <v>47</v>
      </c>
      <c r="D23" t="str">
        <f t="shared" si="5"/>
        <v>Stella King</v>
      </c>
      <c r="E23" t="s">
        <v>130</v>
      </c>
      <c r="F23" t="str">
        <f t="shared" si="1"/>
        <v>stella.king@fakecompany.com</v>
      </c>
      <c r="G23" s="2">
        <v>97505</v>
      </c>
      <c r="H23" s="1">
        <v>0.08</v>
      </c>
      <c r="I23" s="2">
        <f t="shared" si="2"/>
        <v>7800.4000000000005</v>
      </c>
      <c r="J23" s="1">
        <v>0.04</v>
      </c>
      <c r="K23" s="2">
        <f t="shared" si="3"/>
        <v>3900.2000000000003</v>
      </c>
      <c r="L23" s="2">
        <f t="shared" si="4"/>
        <v>101405.2</v>
      </c>
    </row>
    <row r="24" spans="1:12" x14ac:dyDescent="0.2">
      <c r="A24">
        <v>19</v>
      </c>
      <c r="B24" t="s">
        <v>48</v>
      </c>
      <c r="C24" t="s">
        <v>49</v>
      </c>
      <c r="D24" t="str">
        <f t="shared" si="5"/>
        <v>Wade Blair</v>
      </c>
      <c r="E24" t="s">
        <v>131</v>
      </c>
      <c r="F24" t="str">
        <f t="shared" si="1"/>
        <v>wade.blair@fakecompany.com</v>
      </c>
      <c r="G24" s="2">
        <v>50848</v>
      </c>
      <c r="H24" s="1">
        <v>0.08</v>
      </c>
      <c r="I24" s="2">
        <f t="shared" si="2"/>
        <v>4067.84</v>
      </c>
      <c r="J24" s="1">
        <v>0.08</v>
      </c>
      <c r="K24" s="2">
        <f t="shared" si="3"/>
        <v>4067.84</v>
      </c>
      <c r="L24" s="2">
        <f t="shared" si="4"/>
        <v>54915.839999999997</v>
      </c>
    </row>
    <row r="25" spans="1:12" x14ac:dyDescent="0.2">
      <c r="A25">
        <v>20</v>
      </c>
      <c r="B25" t="s">
        <v>50</v>
      </c>
      <c r="C25" t="s">
        <v>51</v>
      </c>
      <c r="D25" t="str">
        <f t="shared" si="5"/>
        <v>Paul Hale</v>
      </c>
      <c r="E25" t="s">
        <v>132</v>
      </c>
      <c r="F25" t="str">
        <f t="shared" si="1"/>
        <v>paul.hale@fakecompany.com</v>
      </c>
      <c r="G25" s="2">
        <v>63587</v>
      </c>
      <c r="H25" s="1">
        <v>0</v>
      </c>
      <c r="I25" s="2">
        <f t="shared" si="2"/>
        <v>0</v>
      </c>
      <c r="J25" s="1">
        <v>0.04</v>
      </c>
      <c r="K25" s="2">
        <f t="shared" si="3"/>
        <v>2543.48</v>
      </c>
      <c r="L25" s="2">
        <f t="shared" si="4"/>
        <v>66130.48</v>
      </c>
    </row>
    <row r="26" spans="1:12" x14ac:dyDescent="0.2">
      <c r="A26">
        <v>21</v>
      </c>
      <c r="B26" t="s">
        <v>52</v>
      </c>
      <c r="C26" t="s">
        <v>53</v>
      </c>
      <c r="D26" t="str">
        <f t="shared" si="5"/>
        <v>Brandy Santiago</v>
      </c>
      <c r="E26" t="s">
        <v>133</v>
      </c>
      <c r="F26" t="str">
        <f t="shared" si="1"/>
        <v>brandy.santiago@fakecompany.com</v>
      </c>
      <c r="G26" s="2">
        <v>123175</v>
      </c>
      <c r="H26" s="1">
        <v>0.04</v>
      </c>
      <c r="I26" s="2">
        <f t="shared" si="2"/>
        <v>4927</v>
      </c>
      <c r="J26" s="1">
        <v>0.06</v>
      </c>
      <c r="K26" s="2">
        <f t="shared" si="3"/>
        <v>7390.5</v>
      </c>
      <c r="L26" s="2">
        <f t="shared" si="4"/>
        <v>130565.5</v>
      </c>
    </row>
    <row r="27" spans="1:12" x14ac:dyDescent="0.2">
      <c r="A27">
        <v>22</v>
      </c>
      <c r="B27" t="s">
        <v>54</v>
      </c>
      <c r="C27" t="s">
        <v>55</v>
      </c>
      <c r="D27" t="str">
        <f t="shared" si="5"/>
        <v>Perry Davis</v>
      </c>
      <c r="E27" t="s">
        <v>134</v>
      </c>
      <c r="F27" t="str">
        <f t="shared" si="1"/>
        <v>perry.davis@fakecompany.com</v>
      </c>
      <c r="G27" s="2">
        <v>111182</v>
      </c>
      <c r="H27" s="1">
        <v>0.01</v>
      </c>
      <c r="I27" s="2">
        <f t="shared" si="2"/>
        <v>1111.82</v>
      </c>
      <c r="J27" s="1">
        <v>7.0000000000000007E-2</v>
      </c>
      <c r="K27" s="2">
        <f t="shared" si="3"/>
        <v>7782.7400000000007</v>
      </c>
      <c r="L27" s="2">
        <f t="shared" si="4"/>
        <v>118964.74</v>
      </c>
    </row>
    <row r="28" spans="1:12" x14ac:dyDescent="0.2">
      <c r="A28">
        <v>23</v>
      </c>
      <c r="B28" t="s">
        <v>56</v>
      </c>
      <c r="C28" t="s">
        <v>57</v>
      </c>
      <c r="D28" t="str">
        <f t="shared" si="5"/>
        <v>Carla Tran</v>
      </c>
      <c r="E28" t="s">
        <v>135</v>
      </c>
      <c r="F28" t="str">
        <f t="shared" si="1"/>
        <v>carla.tran@fakecompany.com</v>
      </c>
      <c r="G28" s="2">
        <v>116351</v>
      </c>
      <c r="H28" s="1">
        <v>0.09</v>
      </c>
      <c r="I28" s="2">
        <f t="shared" si="2"/>
        <v>10471.59</v>
      </c>
      <c r="J28" s="1">
        <v>0.1</v>
      </c>
      <c r="K28" s="2">
        <f t="shared" si="3"/>
        <v>11635.1</v>
      </c>
      <c r="L28" s="2">
        <f t="shared" si="4"/>
        <v>127986.1</v>
      </c>
    </row>
    <row r="29" spans="1:12" x14ac:dyDescent="0.2">
      <c r="A29">
        <v>24</v>
      </c>
      <c r="B29" t="s">
        <v>58</v>
      </c>
      <c r="C29" t="s">
        <v>59</v>
      </c>
      <c r="D29" t="str">
        <f t="shared" si="5"/>
        <v>Gilberto Patton</v>
      </c>
      <c r="E29" t="s">
        <v>136</v>
      </c>
      <c r="F29" t="str">
        <f t="shared" si="1"/>
        <v>gilberto.patton@fakecompany.com</v>
      </c>
      <c r="G29" s="2">
        <v>84306</v>
      </c>
      <c r="H29" s="1">
        <v>0.06</v>
      </c>
      <c r="I29" s="2">
        <f t="shared" si="2"/>
        <v>5058.3599999999997</v>
      </c>
      <c r="J29" s="1">
        <v>0.06</v>
      </c>
      <c r="K29" s="2">
        <f t="shared" si="3"/>
        <v>5058.3599999999997</v>
      </c>
      <c r="L29" s="2">
        <f t="shared" si="4"/>
        <v>89364.36</v>
      </c>
    </row>
    <row r="30" spans="1:12" x14ac:dyDescent="0.2">
      <c r="A30">
        <v>25</v>
      </c>
      <c r="B30" t="s">
        <v>60</v>
      </c>
      <c r="C30" t="s">
        <v>61</v>
      </c>
      <c r="D30" t="str">
        <f t="shared" si="5"/>
        <v>Blake Tate</v>
      </c>
      <c r="E30" t="s">
        <v>137</v>
      </c>
      <c r="F30" t="str">
        <f t="shared" si="1"/>
        <v>blake.tate@fakecompany.com</v>
      </c>
      <c r="G30" s="2">
        <v>97480</v>
      </c>
      <c r="H30" s="1">
        <v>0.09</v>
      </c>
      <c r="I30" s="2">
        <f t="shared" si="2"/>
        <v>8773.1999999999989</v>
      </c>
      <c r="J30" s="1">
        <v>0.03</v>
      </c>
      <c r="K30" s="2">
        <f t="shared" si="3"/>
        <v>2924.4</v>
      </c>
      <c r="L30" s="2">
        <f t="shared" si="4"/>
        <v>100404.4</v>
      </c>
    </row>
    <row r="31" spans="1:12" x14ac:dyDescent="0.2">
      <c r="A31">
        <v>26</v>
      </c>
      <c r="B31" t="s">
        <v>62</v>
      </c>
      <c r="C31" t="s">
        <v>63</v>
      </c>
      <c r="D31" t="str">
        <f t="shared" si="5"/>
        <v>Gary Mccormick</v>
      </c>
      <c r="E31" t="s">
        <v>138</v>
      </c>
      <c r="F31" t="str">
        <f t="shared" si="1"/>
        <v>gary.mccormick@fakecompany.com</v>
      </c>
      <c r="G31" s="2">
        <v>69995</v>
      </c>
      <c r="H31" s="1">
        <v>0.02</v>
      </c>
      <c r="I31" s="2">
        <f t="shared" si="2"/>
        <v>1399.9</v>
      </c>
      <c r="J31" s="1">
        <v>0.06</v>
      </c>
      <c r="K31" s="2">
        <f t="shared" si="3"/>
        <v>4199.7</v>
      </c>
      <c r="L31" s="2">
        <f t="shared" si="4"/>
        <v>74194.7</v>
      </c>
    </row>
    <row r="32" spans="1:12" x14ac:dyDescent="0.2">
      <c r="A32">
        <v>27</v>
      </c>
      <c r="B32" t="s">
        <v>64</v>
      </c>
      <c r="C32" t="s">
        <v>65</v>
      </c>
      <c r="D32" t="str">
        <f t="shared" si="5"/>
        <v>Eileen Byrd</v>
      </c>
      <c r="E32" t="s">
        <v>139</v>
      </c>
      <c r="F32" t="str">
        <f t="shared" si="1"/>
        <v>eileen.byrd@fakecompany.com</v>
      </c>
      <c r="G32" s="2">
        <v>102347</v>
      </c>
      <c r="H32" s="1">
        <v>0.09</v>
      </c>
      <c r="I32" s="2">
        <f t="shared" si="2"/>
        <v>9211.23</v>
      </c>
      <c r="J32" s="1">
        <v>0.08</v>
      </c>
      <c r="K32" s="2">
        <f t="shared" si="3"/>
        <v>8187.76</v>
      </c>
      <c r="L32" s="2">
        <f t="shared" si="4"/>
        <v>110534.76</v>
      </c>
    </row>
    <row r="33" spans="1:12" x14ac:dyDescent="0.2">
      <c r="A33">
        <v>28</v>
      </c>
      <c r="B33" t="s">
        <v>66</v>
      </c>
      <c r="C33" t="s">
        <v>67</v>
      </c>
      <c r="D33" t="str">
        <f t="shared" si="5"/>
        <v>Percy Hayes</v>
      </c>
      <c r="E33" t="s">
        <v>140</v>
      </c>
      <c r="F33" t="str">
        <f t="shared" si="1"/>
        <v>percy.hayes@fakecompany.com</v>
      </c>
      <c r="G33" s="2">
        <v>144673</v>
      </c>
      <c r="H33" s="1">
        <v>0.09</v>
      </c>
      <c r="I33" s="2">
        <f t="shared" si="2"/>
        <v>13020.57</v>
      </c>
      <c r="J33" s="1">
        <v>0.08</v>
      </c>
      <c r="K33" s="2">
        <f t="shared" si="3"/>
        <v>11573.84</v>
      </c>
      <c r="L33" s="2">
        <f t="shared" si="4"/>
        <v>156246.84</v>
      </c>
    </row>
    <row r="34" spans="1:12" x14ac:dyDescent="0.2">
      <c r="A34">
        <v>29</v>
      </c>
      <c r="B34" t="s">
        <v>68</v>
      </c>
      <c r="C34" t="s">
        <v>69</v>
      </c>
      <c r="D34" t="str">
        <f t="shared" si="5"/>
        <v>Yvonne Terry</v>
      </c>
      <c r="E34" t="s">
        <v>141</v>
      </c>
      <c r="F34" t="str">
        <f t="shared" si="1"/>
        <v>yvonne.terry@fakecompany.com</v>
      </c>
      <c r="G34" s="2">
        <v>145788</v>
      </c>
      <c r="H34" s="1">
        <v>0.08</v>
      </c>
      <c r="I34" s="2">
        <f t="shared" si="2"/>
        <v>11663.04</v>
      </c>
      <c r="J34" s="1">
        <v>0.01</v>
      </c>
      <c r="K34" s="2">
        <f t="shared" si="3"/>
        <v>1457.88</v>
      </c>
      <c r="L34" s="2">
        <f t="shared" si="4"/>
        <v>147245.88</v>
      </c>
    </row>
    <row r="35" spans="1:12" x14ac:dyDescent="0.2">
      <c r="A35">
        <v>30</v>
      </c>
      <c r="B35" t="s">
        <v>70</v>
      </c>
      <c r="C35" t="s">
        <v>71</v>
      </c>
      <c r="D35" t="str">
        <f t="shared" si="5"/>
        <v>Erma Hogan</v>
      </c>
      <c r="E35" t="s">
        <v>142</v>
      </c>
      <c r="F35" t="str">
        <f t="shared" si="1"/>
        <v>erma.hogan@fakecompany.com</v>
      </c>
      <c r="G35" s="2">
        <v>75509</v>
      </c>
      <c r="H35" s="1">
        <v>0</v>
      </c>
      <c r="I35" s="2">
        <f t="shared" si="2"/>
        <v>0</v>
      </c>
      <c r="J35" s="1">
        <v>0.04</v>
      </c>
      <c r="K35" s="2">
        <f t="shared" si="3"/>
        <v>3020.36</v>
      </c>
      <c r="L35" s="2">
        <f t="shared" si="4"/>
        <v>78529.36</v>
      </c>
    </row>
    <row r="36" spans="1:12" x14ac:dyDescent="0.2">
      <c r="A36">
        <v>31</v>
      </c>
      <c r="B36" t="s">
        <v>72</v>
      </c>
      <c r="C36" t="s">
        <v>73</v>
      </c>
      <c r="D36" t="str">
        <f t="shared" si="5"/>
        <v>Otis Love</v>
      </c>
      <c r="E36" t="s">
        <v>143</v>
      </c>
      <c r="F36" t="str">
        <f t="shared" si="1"/>
        <v>otis.love@fakecompany.com</v>
      </c>
      <c r="G36" s="2">
        <v>136913</v>
      </c>
      <c r="H36" s="1">
        <v>0.05</v>
      </c>
      <c r="I36" s="2">
        <f t="shared" si="2"/>
        <v>6845.6500000000005</v>
      </c>
      <c r="J36" s="1">
        <v>0.04</v>
      </c>
      <c r="K36" s="2">
        <f t="shared" si="3"/>
        <v>5476.52</v>
      </c>
      <c r="L36" s="2">
        <f t="shared" si="4"/>
        <v>142389.51999999999</v>
      </c>
    </row>
    <row r="37" spans="1:12" x14ac:dyDescent="0.2">
      <c r="A37">
        <v>32</v>
      </c>
      <c r="B37" t="s">
        <v>74</v>
      </c>
      <c r="C37" t="s">
        <v>75</v>
      </c>
      <c r="D37" t="str">
        <f t="shared" si="5"/>
        <v>Jackie Moss</v>
      </c>
      <c r="E37" t="s">
        <v>144</v>
      </c>
      <c r="F37" t="str">
        <f t="shared" si="1"/>
        <v>jackie.moss@fakecompany.com</v>
      </c>
      <c r="G37" s="2">
        <v>97691</v>
      </c>
      <c r="H37" s="1">
        <v>0.09</v>
      </c>
      <c r="I37" s="2">
        <f t="shared" si="2"/>
        <v>8792.19</v>
      </c>
      <c r="J37" s="1">
        <v>0.04</v>
      </c>
      <c r="K37" s="2">
        <f t="shared" si="3"/>
        <v>3907.64</v>
      </c>
      <c r="L37" s="2">
        <f t="shared" si="4"/>
        <v>101598.64</v>
      </c>
    </row>
    <row r="38" spans="1:12" x14ac:dyDescent="0.2">
      <c r="A38">
        <v>33</v>
      </c>
      <c r="B38" t="s">
        <v>76</v>
      </c>
      <c r="C38" t="s">
        <v>77</v>
      </c>
      <c r="D38" t="str">
        <f t="shared" si="5"/>
        <v>Kent Rios</v>
      </c>
      <c r="E38" t="s">
        <v>145</v>
      </c>
      <c r="F38" t="str">
        <f t="shared" si="1"/>
        <v>kent.rios@fakecompany.com</v>
      </c>
      <c r="G38" s="2">
        <v>66487</v>
      </c>
      <c r="H38" s="1">
        <v>0.03</v>
      </c>
      <c r="I38" s="2">
        <f t="shared" si="2"/>
        <v>1994.61</v>
      </c>
      <c r="J38" s="1">
        <v>0</v>
      </c>
      <c r="K38" s="2">
        <f t="shared" si="3"/>
        <v>0</v>
      </c>
      <c r="L38" s="2">
        <f t="shared" si="4"/>
        <v>66487</v>
      </c>
    </row>
    <row r="39" spans="1:12" x14ac:dyDescent="0.2">
      <c r="A39">
        <v>34</v>
      </c>
      <c r="B39" t="s">
        <v>78</v>
      </c>
      <c r="C39" t="s">
        <v>79</v>
      </c>
      <c r="D39" t="str">
        <f t="shared" si="5"/>
        <v>Tonya Flores</v>
      </c>
      <c r="E39" t="s">
        <v>146</v>
      </c>
      <c r="F39" t="str">
        <f t="shared" si="1"/>
        <v>tonya.flores@fakecompany.com</v>
      </c>
      <c r="G39" s="2">
        <v>127121</v>
      </c>
      <c r="H39" s="1">
        <v>0</v>
      </c>
      <c r="I39" s="2">
        <f t="shared" si="2"/>
        <v>0</v>
      </c>
      <c r="J39" s="1">
        <v>0.05</v>
      </c>
      <c r="K39" s="2">
        <f t="shared" si="3"/>
        <v>6356.05</v>
      </c>
      <c r="L39" s="2">
        <f t="shared" si="4"/>
        <v>133477.04999999999</v>
      </c>
    </row>
    <row r="40" spans="1:12" x14ac:dyDescent="0.2">
      <c r="A40">
        <v>35</v>
      </c>
      <c r="B40" t="s">
        <v>80</v>
      </c>
      <c r="C40" t="s">
        <v>81</v>
      </c>
      <c r="D40" t="str">
        <f t="shared" si="5"/>
        <v>Herbert Elliott</v>
      </c>
      <c r="E40" t="s">
        <v>147</v>
      </c>
      <c r="F40" t="str">
        <f t="shared" si="1"/>
        <v>herbert.elliott@fakecompany.com</v>
      </c>
      <c r="G40" s="2">
        <v>84321</v>
      </c>
      <c r="H40" s="1">
        <v>0.09</v>
      </c>
      <c r="I40" s="2">
        <f t="shared" si="2"/>
        <v>7588.8899999999994</v>
      </c>
      <c r="J40" s="1">
        <v>0.01</v>
      </c>
      <c r="K40" s="2">
        <f t="shared" si="3"/>
        <v>843.21</v>
      </c>
      <c r="L40" s="2">
        <f t="shared" si="4"/>
        <v>85164.21</v>
      </c>
    </row>
    <row r="41" spans="1:12" x14ac:dyDescent="0.2">
      <c r="A41">
        <v>36</v>
      </c>
      <c r="B41" t="s">
        <v>82</v>
      </c>
      <c r="C41" t="s">
        <v>83</v>
      </c>
      <c r="D41" t="str">
        <f t="shared" si="5"/>
        <v>Monique Phelps</v>
      </c>
      <c r="E41" t="s">
        <v>148</v>
      </c>
      <c r="F41" t="str">
        <f t="shared" si="1"/>
        <v>monique.phelps@fakecompany.com</v>
      </c>
      <c r="G41" s="2">
        <v>134396</v>
      </c>
      <c r="H41" s="1">
        <v>7.0000000000000007E-2</v>
      </c>
      <c r="I41" s="2">
        <f t="shared" si="2"/>
        <v>9407.7200000000012</v>
      </c>
      <c r="J41" s="1">
        <v>0.04</v>
      </c>
      <c r="K41" s="2">
        <f t="shared" si="3"/>
        <v>5375.84</v>
      </c>
      <c r="L41" s="2">
        <f t="shared" si="4"/>
        <v>139771.84</v>
      </c>
    </row>
    <row r="42" spans="1:12" x14ac:dyDescent="0.2">
      <c r="A42">
        <v>37</v>
      </c>
      <c r="B42" t="s">
        <v>84</v>
      </c>
      <c r="C42" t="s">
        <v>85</v>
      </c>
      <c r="D42" t="str">
        <f t="shared" si="5"/>
        <v>Opal Cross</v>
      </c>
      <c r="E42" t="s">
        <v>149</v>
      </c>
      <c r="F42" t="str">
        <f t="shared" si="1"/>
        <v>opal.cross@fakecompany.com</v>
      </c>
      <c r="G42" s="2">
        <v>88988</v>
      </c>
      <c r="H42" s="1">
        <v>0.08</v>
      </c>
      <c r="I42" s="2">
        <f t="shared" si="2"/>
        <v>7119.04</v>
      </c>
      <c r="J42" s="1">
        <v>0.01</v>
      </c>
      <c r="K42" s="2">
        <f t="shared" si="3"/>
        <v>889.88</v>
      </c>
      <c r="L42" s="2">
        <f t="shared" si="4"/>
        <v>89877.88</v>
      </c>
    </row>
    <row r="43" spans="1:12" x14ac:dyDescent="0.2">
      <c r="A43">
        <v>38</v>
      </c>
      <c r="B43" t="s">
        <v>86</v>
      </c>
      <c r="C43" t="s">
        <v>87</v>
      </c>
      <c r="D43" t="str">
        <f t="shared" si="5"/>
        <v>Shawn Waters</v>
      </c>
      <c r="E43" t="s">
        <v>150</v>
      </c>
      <c r="F43" t="str">
        <f t="shared" si="1"/>
        <v>shawn.waters@fakecompany.com</v>
      </c>
      <c r="G43" s="2">
        <v>116505</v>
      </c>
      <c r="H43" s="1">
        <v>0.08</v>
      </c>
      <c r="I43" s="2">
        <f t="shared" si="2"/>
        <v>9320.4</v>
      </c>
      <c r="J43" s="1">
        <v>7.0000000000000007E-2</v>
      </c>
      <c r="K43" s="2">
        <f t="shared" si="3"/>
        <v>8155.35</v>
      </c>
      <c r="L43" s="2">
        <f t="shared" si="4"/>
        <v>124660.35</v>
      </c>
    </row>
    <row r="44" spans="1:12" x14ac:dyDescent="0.2">
      <c r="A44">
        <v>39</v>
      </c>
      <c r="B44" t="s">
        <v>88</v>
      </c>
      <c r="C44" t="s">
        <v>89</v>
      </c>
      <c r="D44" t="str">
        <f t="shared" si="5"/>
        <v>Kate Sparks</v>
      </c>
      <c r="E44" t="s">
        <v>151</v>
      </c>
      <c r="F44" t="str">
        <f t="shared" si="1"/>
        <v>kate.sparks@fakecompany.com</v>
      </c>
      <c r="G44" s="2">
        <v>140645</v>
      </c>
      <c r="H44" s="1">
        <v>0.05</v>
      </c>
      <c r="I44" s="2">
        <f t="shared" si="2"/>
        <v>7032.25</v>
      </c>
      <c r="J44" s="1">
        <v>0.02</v>
      </c>
      <c r="K44" s="2">
        <f t="shared" si="3"/>
        <v>2812.9</v>
      </c>
      <c r="L44" s="2">
        <f t="shared" si="4"/>
        <v>143457.9</v>
      </c>
    </row>
    <row r="45" spans="1:12" x14ac:dyDescent="0.2">
      <c r="A45">
        <v>40</v>
      </c>
      <c r="B45" t="s">
        <v>90</v>
      </c>
      <c r="C45" t="s">
        <v>91</v>
      </c>
      <c r="D45" t="str">
        <f t="shared" si="5"/>
        <v>Krista Ramos</v>
      </c>
      <c r="E45" t="s">
        <v>152</v>
      </c>
      <c r="F45" t="str">
        <f t="shared" si="1"/>
        <v>krista.ramos@fakecompany.com</v>
      </c>
      <c r="G45" s="2">
        <v>140539</v>
      </c>
      <c r="H45" s="1">
        <v>0.03</v>
      </c>
      <c r="I45" s="2">
        <f t="shared" si="2"/>
        <v>4216.17</v>
      </c>
      <c r="J45" s="1">
        <v>0.02</v>
      </c>
      <c r="K45" s="2">
        <f t="shared" si="3"/>
        <v>2810.78</v>
      </c>
      <c r="L45" s="2">
        <f t="shared" si="4"/>
        <v>143349.78</v>
      </c>
    </row>
    <row r="46" spans="1:12" x14ac:dyDescent="0.2">
      <c r="A46">
        <v>41</v>
      </c>
      <c r="B46" t="s">
        <v>92</v>
      </c>
      <c r="C46" t="s">
        <v>93</v>
      </c>
      <c r="D46" t="str">
        <f t="shared" si="5"/>
        <v>Bradford Jenkins</v>
      </c>
      <c r="E46" t="s">
        <v>153</v>
      </c>
      <c r="F46" t="str">
        <f t="shared" si="1"/>
        <v>bradford.jenkins@fakecompany.com</v>
      </c>
      <c r="G46" s="2">
        <v>106740</v>
      </c>
      <c r="H46" s="1">
        <v>7.0000000000000007E-2</v>
      </c>
      <c r="I46" s="2">
        <f t="shared" si="2"/>
        <v>7471.8000000000011</v>
      </c>
      <c r="J46" s="1">
        <v>0</v>
      </c>
      <c r="K46" s="2">
        <f t="shared" si="3"/>
        <v>0</v>
      </c>
      <c r="L46" s="2">
        <f t="shared" si="4"/>
        <v>106740</v>
      </c>
    </row>
    <row r="47" spans="1:12" x14ac:dyDescent="0.2">
      <c r="A47">
        <v>42</v>
      </c>
      <c r="B47" t="s">
        <v>94</v>
      </c>
      <c r="C47" t="s">
        <v>95</v>
      </c>
      <c r="D47" t="str">
        <f t="shared" si="5"/>
        <v>Nora Lee</v>
      </c>
      <c r="E47" t="s">
        <v>154</v>
      </c>
      <c r="F47" t="str">
        <f t="shared" si="1"/>
        <v>nora.lee@fakecompany.com</v>
      </c>
      <c r="G47" s="2">
        <v>139532</v>
      </c>
      <c r="H47" s="1">
        <v>0.06</v>
      </c>
      <c r="I47" s="2">
        <f t="shared" si="2"/>
        <v>8371.92</v>
      </c>
      <c r="J47" s="1">
        <v>0.1</v>
      </c>
      <c r="K47" s="2">
        <f t="shared" si="3"/>
        <v>13953.2</v>
      </c>
      <c r="L47" s="2">
        <f t="shared" si="4"/>
        <v>153485.20000000001</v>
      </c>
    </row>
    <row r="48" spans="1:12" x14ac:dyDescent="0.2">
      <c r="A48">
        <v>43</v>
      </c>
      <c r="B48" t="s">
        <v>96</v>
      </c>
      <c r="C48" t="s">
        <v>97</v>
      </c>
      <c r="D48" t="str">
        <f t="shared" si="5"/>
        <v>Ken Boone</v>
      </c>
      <c r="E48" t="s">
        <v>155</v>
      </c>
      <c r="F48" t="str">
        <f t="shared" si="1"/>
        <v>ken.boone@fakecompany.com</v>
      </c>
      <c r="G48" s="2">
        <v>84632</v>
      </c>
      <c r="H48" s="1">
        <v>0.08</v>
      </c>
      <c r="I48" s="2">
        <f t="shared" si="2"/>
        <v>6770.56</v>
      </c>
      <c r="J48" s="1">
        <v>0.06</v>
      </c>
      <c r="K48" s="2">
        <f t="shared" si="3"/>
        <v>5077.92</v>
      </c>
      <c r="L48" s="2">
        <f t="shared" si="4"/>
        <v>89709.92</v>
      </c>
    </row>
    <row r="49" spans="1:12" x14ac:dyDescent="0.2">
      <c r="A49">
        <v>44</v>
      </c>
      <c r="B49" t="s">
        <v>98</v>
      </c>
      <c r="C49" t="s">
        <v>99</v>
      </c>
      <c r="D49" t="str">
        <f t="shared" si="5"/>
        <v>Sue Montgomery</v>
      </c>
      <c r="E49" t="s">
        <v>156</v>
      </c>
      <c r="F49" t="str">
        <f t="shared" si="1"/>
        <v>sue.montgomery@fakecompany.com</v>
      </c>
      <c r="G49" s="2">
        <v>139282</v>
      </c>
      <c r="H49" s="1">
        <v>7.0000000000000007E-2</v>
      </c>
      <c r="I49" s="2">
        <f t="shared" si="2"/>
        <v>9749.7400000000016</v>
      </c>
      <c r="J49" s="1">
        <v>0</v>
      </c>
      <c r="K49" s="2">
        <f t="shared" si="3"/>
        <v>0</v>
      </c>
      <c r="L49" s="2">
        <f t="shared" si="4"/>
        <v>139282</v>
      </c>
    </row>
    <row r="50" spans="1:12" x14ac:dyDescent="0.2">
      <c r="A50">
        <v>45</v>
      </c>
      <c r="B50" t="s">
        <v>100</v>
      </c>
      <c r="C50" t="s">
        <v>101</v>
      </c>
      <c r="D50" t="str">
        <f t="shared" si="5"/>
        <v>Winifred Martinez</v>
      </c>
      <c r="E50" t="s">
        <v>157</v>
      </c>
      <c r="F50" t="str">
        <f t="shared" si="1"/>
        <v>winifred.martinez@fakecompany.com</v>
      </c>
      <c r="G50" s="2">
        <v>130759</v>
      </c>
      <c r="H50" s="1">
        <v>0.08</v>
      </c>
      <c r="I50" s="2">
        <f t="shared" si="2"/>
        <v>10460.719999999999</v>
      </c>
      <c r="J50" s="1">
        <v>0.08</v>
      </c>
      <c r="K50" s="2">
        <f t="shared" si="3"/>
        <v>10460.719999999999</v>
      </c>
      <c r="L50" s="2">
        <f t="shared" si="4"/>
        <v>141219.72</v>
      </c>
    </row>
    <row r="51" spans="1:12" x14ac:dyDescent="0.2">
      <c r="A51">
        <v>46</v>
      </c>
      <c r="B51" t="s">
        <v>102</v>
      </c>
      <c r="C51" t="s">
        <v>103</v>
      </c>
      <c r="D51" t="str">
        <f t="shared" si="5"/>
        <v>Homer Willis</v>
      </c>
      <c r="E51" t="s">
        <v>158</v>
      </c>
      <c r="F51" t="str">
        <f t="shared" si="1"/>
        <v>homer.willis@fakecompany.com</v>
      </c>
      <c r="G51" s="2">
        <v>92445</v>
      </c>
      <c r="H51" s="1">
        <v>7.0000000000000007E-2</v>
      </c>
      <c r="I51" s="2">
        <f t="shared" si="2"/>
        <v>6471.1500000000005</v>
      </c>
      <c r="J51" s="1">
        <v>0.08</v>
      </c>
      <c r="K51" s="2">
        <f t="shared" si="3"/>
        <v>7395.6</v>
      </c>
      <c r="L51" s="2">
        <f t="shared" si="4"/>
        <v>99840.6</v>
      </c>
    </row>
    <row r="52" spans="1:12" x14ac:dyDescent="0.2">
      <c r="A52">
        <v>47</v>
      </c>
      <c r="B52" t="s">
        <v>104</v>
      </c>
      <c r="C52" t="s">
        <v>105</v>
      </c>
      <c r="D52" t="str">
        <f t="shared" si="5"/>
        <v>Gene Reid</v>
      </c>
      <c r="E52" t="s">
        <v>159</v>
      </c>
      <c r="F52" t="str">
        <f t="shared" si="1"/>
        <v>gene.reid@fakecompany.com</v>
      </c>
      <c r="G52" s="2">
        <v>144671</v>
      </c>
      <c r="H52" s="1">
        <v>0.06</v>
      </c>
      <c r="I52" s="2">
        <f t="shared" si="2"/>
        <v>8680.26</v>
      </c>
      <c r="J52" s="1">
        <v>0.04</v>
      </c>
      <c r="K52" s="2">
        <f t="shared" si="3"/>
        <v>5786.84</v>
      </c>
      <c r="L52" s="2">
        <f t="shared" si="4"/>
        <v>150457.84</v>
      </c>
    </row>
    <row r="53" spans="1:12" x14ac:dyDescent="0.2">
      <c r="A53">
        <v>48</v>
      </c>
      <c r="B53" t="s">
        <v>106</v>
      </c>
      <c r="C53" t="s">
        <v>107</v>
      </c>
      <c r="D53" t="str">
        <f t="shared" si="5"/>
        <v>Ollie Harvey</v>
      </c>
      <c r="E53" t="s">
        <v>160</v>
      </c>
      <c r="F53" t="str">
        <f t="shared" si="1"/>
        <v>ollie.harvey@fakecompany.com</v>
      </c>
      <c r="G53" s="2">
        <v>110116</v>
      </c>
      <c r="H53" s="1">
        <v>0.02</v>
      </c>
      <c r="I53" s="2">
        <f t="shared" si="2"/>
        <v>2202.3200000000002</v>
      </c>
      <c r="J53" s="1">
        <v>0.03</v>
      </c>
      <c r="K53" s="2">
        <f t="shared" si="3"/>
        <v>3303.48</v>
      </c>
      <c r="L53" s="2">
        <f t="shared" si="4"/>
        <v>113419.48</v>
      </c>
    </row>
    <row r="54" spans="1:12" x14ac:dyDescent="0.2">
      <c r="A54">
        <v>49</v>
      </c>
      <c r="B54" t="s">
        <v>108</v>
      </c>
      <c r="C54" t="s">
        <v>109</v>
      </c>
      <c r="D54" t="str">
        <f t="shared" si="5"/>
        <v>Jennie Barnett</v>
      </c>
      <c r="E54" t="s">
        <v>161</v>
      </c>
      <c r="F54" t="str">
        <f t="shared" si="1"/>
        <v>jennie.barnett@fakecompany.com</v>
      </c>
      <c r="G54" s="2">
        <v>51852</v>
      </c>
      <c r="H54" s="1">
        <v>0.05</v>
      </c>
      <c r="I54" s="2">
        <f t="shared" si="2"/>
        <v>2592.6000000000004</v>
      </c>
      <c r="J54" s="1">
        <v>0.04</v>
      </c>
      <c r="K54" s="2">
        <f t="shared" si="3"/>
        <v>2074.08</v>
      </c>
      <c r="L54" s="2">
        <f t="shared" si="4"/>
        <v>53926.080000000002</v>
      </c>
    </row>
    <row r="55" spans="1:12" x14ac:dyDescent="0.2">
      <c r="A55">
        <v>50</v>
      </c>
      <c r="B55" t="s">
        <v>110</v>
      </c>
      <c r="C55" t="s">
        <v>111</v>
      </c>
      <c r="D55" t="str">
        <f t="shared" si="5"/>
        <v>Celia Williams</v>
      </c>
      <c r="E55" t="s">
        <v>162</v>
      </c>
      <c r="F55" t="str">
        <f t="shared" si="1"/>
        <v>celia.williams@fakecompany.com</v>
      </c>
      <c r="G55" s="2">
        <v>124605</v>
      </c>
      <c r="H55" s="1">
        <v>0.08</v>
      </c>
      <c r="I55" s="2">
        <f t="shared" si="2"/>
        <v>9968.4</v>
      </c>
      <c r="J55" s="1">
        <v>0.02</v>
      </c>
      <c r="K55" s="2">
        <f t="shared" si="3"/>
        <v>2492.1</v>
      </c>
      <c r="L55" s="2">
        <f t="shared" si="4"/>
        <v>127097.1</v>
      </c>
    </row>
  </sheetData>
  <conditionalFormatting sqref="F6:F55">
    <cfRule type="duplicateValues" dxfId="11" priority="2"/>
  </conditionalFormatting>
  <conditionalFormatting sqref="A6:A55">
    <cfRule type="duplicateValues" dxfId="10" priority="1"/>
  </conditionalFormatting>
  <pageMargins left="0.7" right="0.7" top="0.75" bottom="0.75" header="0.3" footer="0.3"/>
  <pageSetup orientation="portrait" horizontalDpi="0" verticalDpi="0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3547-BEE6-5D4C-9051-B7F51FD20580}">
  <dimension ref="B1:G16"/>
  <sheetViews>
    <sheetView workbookViewId="0">
      <pane ySplit="2" topLeftCell="A3" activePane="bottomLeft" state="frozen"/>
      <selection pane="bottomLeft" activeCell="C12" sqref="C12"/>
    </sheetView>
  </sheetViews>
  <sheetFormatPr baseColWidth="10" defaultRowHeight="16" x14ac:dyDescent="0.2"/>
  <cols>
    <col min="2" max="2" width="14.1640625" bestFit="1" customWidth="1"/>
    <col min="3" max="3" width="12.83203125" bestFit="1" customWidth="1"/>
    <col min="4" max="4" width="12.5" bestFit="1" customWidth="1"/>
    <col min="5" max="5" width="16.5" bestFit="1" customWidth="1"/>
    <col min="6" max="6" width="13.6640625" bestFit="1" customWidth="1"/>
    <col min="7" max="7" width="33.33203125" bestFit="1" customWidth="1"/>
  </cols>
  <sheetData>
    <row r="1" spans="2:7" ht="24" x14ac:dyDescent="0.3">
      <c r="B1" s="25" t="s">
        <v>0</v>
      </c>
      <c r="C1" s="3"/>
      <c r="D1" s="3"/>
      <c r="E1" s="3"/>
      <c r="F1" s="3"/>
      <c r="G1" s="3"/>
    </row>
    <row r="2" spans="2:7" x14ac:dyDescent="0.2">
      <c r="B2" s="5" t="s">
        <v>163</v>
      </c>
      <c r="C2" s="3"/>
      <c r="D2" s="3"/>
      <c r="E2" s="3"/>
      <c r="F2" s="3"/>
      <c r="G2" s="3"/>
    </row>
    <row r="4" spans="2:7" x14ac:dyDescent="0.2">
      <c r="B4" t="s">
        <v>1</v>
      </c>
      <c r="C4" t="s">
        <v>2</v>
      </c>
      <c r="D4" t="s">
        <v>3</v>
      </c>
      <c r="E4" t="s">
        <v>112</v>
      </c>
      <c r="F4" t="s">
        <v>4</v>
      </c>
      <c r="G4" t="s">
        <v>5</v>
      </c>
    </row>
    <row r="5" spans="2:7" x14ac:dyDescent="0.2">
      <c r="B5" s="24">
        <v>1000</v>
      </c>
      <c r="C5" t="s">
        <v>12</v>
      </c>
      <c r="D5" t="s">
        <v>13</v>
      </c>
      <c r="E5" t="str">
        <f t="shared" ref="E5:E10" si="0">CONCATENATE(C5," ",D5)</f>
        <v>Anne Curry</v>
      </c>
      <c r="F5" t="s">
        <v>113</v>
      </c>
      <c r="G5" t="str">
        <f t="shared" ref="G5:G10" si="1">LOWER(CONCATENATE(C5,".",D5,"@fakecompany.com"))</f>
        <v>anne.curry@fakecompany.com</v>
      </c>
    </row>
    <row r="6" spans="2:7" x14ac:dyDescent="0.2">
      <c r="B6" s="24">
        <v>1001</v>
      </c>
      <c r="C6" t="s">
        <v>14</v>
      </c>
      <c r="D6" t="s">
        <v>15</v>
      </c>
      <c r="E6" t="str">
        <f t="shared" si="0"/>
        <v>Steve Kennedy</v>
      </c>
      <c r="F6" t="s">
        <v>114</v>
      </c>
      <c r="G6" t="str">
        <f t="shared" si="1"/>
        <v>steve.kennedy@fakecompany.com</v>
      </c>
    </row>
    <row r="7" spans="2:7" x14ac:dyDescent="0.2">
      <c r="B7" s="24">
        <v>1002</v>
      </c>
      <c r="C7" t="s">
        <v>16</v>
      </c>
      <c r="D7" t="s">
        <v>17</v>
      </c>
      <c r="E7" t="str">
        <f t="shared" si="0"/>
        <v>Mercedes Watts</v>
      </c>
      <c r="F7" t="s">
        <v>115</v>
      </c>
      <c r="G7" t="str">
        <f t="shared" si="1"/>
        <v>mercedes.watts@fakecompany.com</v>
      </c>
    </row>
    <row r="8" spans="2:7" x14ac:dyDescent="0.2">
      <c r="B8" s="24">
        <v>1003</v>
      </c>
      <c r="C8" t="s">
        <v>18</v>
      </c>
      <c r="D8" t="s">
        <v>19</v>
      </c>
      <c r="E8" t="str">
        <f t="shared" si="0"/>
        <v>Steven Ray</v>
      </c>
      <c r="F8" t="s">
        <v>116</v>
      </c>
      <c r="G8" t="str">
        <f t="shared" si="1"/>
        <v>steven.ray@fakecompany.com</v>
      </c>
    </row>
    <row r="9" spans="2:7" x14ac:dyDescent="0.2">
      <c r="B9" s="24">
        <v>1004</v>
      </c>
      <c r="C9" t="s">
        <v>20</v>
      </c>
      <c r="D9" t="s">
        <v>21</v>
      </c>
      <c r="E9" t="str">
        <f t="shared" si="0"/>
        <v>Colleen Armstrong</v>
      </c>
      <c r="F9" t="s">
        <v>117</v>
      </c>
      <c r="G9" t="str">
        <f t="shared" si="1"/>
        <v>colleen.armstrong@fakecompany.com</v>
      </c>
    </row>
    <row r="10" spans="2:7" x14ac:dyDescent="0.2">
      <c r="B10" s="24">
        <v>1005</v>
      </c>
      <c r="C10" t="s">
        <v>22</v>
      </c>
      <c r="D10" t="s">
        <v>23</v>
      </c>
      <c r="E10" t="str">
        <f t="shared" si="0"/>
        <v>Wendell Diaz</v>
      </c>
      <c r="F10" t="s">
        <v>118</v>
      </c>
      <c r="G10" t="str">
        <f t="shared" si="1"/>
        <v>wendell.diaz@fakecompany.com</v>
      </c>
    </row>
    <row r="11" spans="2:7" ht="17" thickBot="1" x14ac:dyDescent="0.25"/>
    <row r="12" spans="2:7" ht="17" thickBot="1" x14ac:dyDescent="0.25">
      <c r="B12" s="23" t="s">
        <v>177</v>
      </c>
      <c r="C12" s="22">
        <v>1004</v>
      </c>
    </row>
    <row r="14" spans="2:7" x14ac:dyDescent="0.2">
      <c r="B14" s="21" t="s">
        <v>176</v>
      </c>
      <c r="C14" t="str">
        <f>VLOOKUP($C$12,$B$4:$G$10,4,FALSE)</f>
        <v>Colleen Armstrong</v>
      </c>
    </row>
    <row r="15" spans="2:7" x14ac:dyDescent="0.2">
      <c r="B15" s="21" t="s">
        <v>175</v>
      </c>
      <c r="C15" t="str">
        <f>VLOOKUP($C$12,Table2[#All],5,FALSE)</f>
        <v>(555) 555-0004</v>
      </c>
    </row>
    <row r="16" spans="2:7" x14ac:dyDescent="0.2">
      <c r="B16" s="21" t="s">
        <v>174</v>
      </c>
      <c r="C16" t="str">
        <f>VLOOKUP($C$12,Table2[#All],6,FALSE)</f>
        <v>colleen.armstrong@fakecompany.com</v>
      </c>
    </row>
  </sheetData>
  <conditionalFormatting sqref="G5:G10">
    <cfRule type="duplicateValues" dxfId="1" priority="1"/>
  </conditionalFormatting>
  <pageMargins left="0.7" right="0.7" top="0.75" bottom="0.75" header="0.3" footer="0.3"/>
  <pageSetup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Employee Compensation Letter</vt:lpstr>
      <vt:lpstr>Employee Data Table</vt:lpstr>
      <vt:lpstr>Step-by-Step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Ryan Doherty</cp:lastModifiedBy>
  <dcterms:created xsi:type="dcterms:W3CDTF">2018-01-15T19:58:36Z</dcterms:created>
  <dcterms:modified xsi:type="dcterms:W3CDTF">2018-01-26T15:01:34Z</dcterms:modified>
</cp:coreProperties>
</file>